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AFETY REVIEWS\"/>
    </mc:Choice>
  </mc:AlternateContent>
  <xr:revisionPtr revIDLastSave="0" documentId="13_ncr:1_{A15CBA3D-677A-4081-81FA-FDFC85B1E2B1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SAFETY" sheetId="1" r:id="rId1"/>
  </sheets>
  <definedNames>
    <definedName name="_xlnm.Print_Area" localSheetId="0">SAFETY!$A$7:$U$26</definedName>
    <definedName name="_xlnm.Print_Titles" localSheetId="0">SAFETY!$1:$6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3" i="1" l="1"/>
  <c r="T21" i="1" l="1"/>
  <c r="T22" i="1" s="1"/>
  <c r="T23" i="1"/>
  <c r="U15" i="1"/>
  <c r="U16" i="1"/>
  <c r="U17" i="1"/>
  <c r="U18" i="1"/>
  <c r="U19" i="1"/>
  <c r="S15" i="1"/>
  <c r="J21" i="1"/>
  <c r="J23" i="1" s="1"/>
  <c r="AI13" i="1"/>
  <c r="U14" i="1"/>
  <c r="S14" i="1"/>
  <c r="S16" i="1"/>
  <c r="S17" i="1"/>
  <c r="S18" i="1"/>
  <c r="S19" i="1"/>
  <c r="R23" i="1"/>
  <c r="R21" i="1"/>
  <c r="R22" i="1" s="1"/>
  <c r="P21" i="1"/>
  <c r="P23" i="1" s="1"/>
  <c r="O21" i="1"/>
  <c r="O23" i="1" s="1"/>
  <c r="N21" i="1"/>
  <c r="N23" i="1"/>
  <c r="M21" i="1"/>
  <c r="M23" i="1" s="1"/>
  <c r="L21" i="1"/>
  <c r="L23" i="1"/>
  <c r="K21" i="1"/>
  <c r="K23" i="1" s="1"/>
  <c r="I21" i="1"/>
  <c r="I23" i="1"/>
  <c r="H21" i="1"/>
  <c r="H23" i="1" s="1"/>
  <c r="G21" i="1"/>
  <c r="G23" i="1"/>
  <c r="F21" i="1"/>
  <c r="F23" i="1" s="1"/>
  <c r="E21" i="1"/>
  <c r="E23" i="1" s="1"/>
  <c r="Q21" i="1"/>
  <c r="Q23" i="1" s="1"/>
  <c r="S21" i="1" l="1"/>
  <c r="S22" i="1" s="1"/>
  <c r="U13" i="1"/>
  <c r="S23" i="1" l="1"/>
  <c r="U23" i="1"/>
  <c r="E25" i="1" s="1"/>
  <c r="U21" i="1"/>
  <c r="U22" i="1" s="1"/>
</calcChain>
</file>

<file path=xl/sharedStrings.xml><?xml version="1.0" encoding="utf-8"?>
<sst xmlns="http://schemas.openxmlformats.org/spreadsheetml/2006/main" count="97" uniqueCount="58">
  <si>
    <t>Station</t>
  </si>
  <si>
    <t>Description</t>
  </si>
  <si>
    <t>W-Beam Guardrail</t>
  </si>
  <si>
    <t>Remove</t>
  </si>
  <si>
    <t>Reset</t>
  </si>
  <si>
    <t>New</t>
  </si>
  <si>
    <t>LF</t>
  </si>
  <si>
    <t>$</t>
  </si>
  <si>
    <t>ea</t>
  </si>
  <si>
    <t>IN</t>
  </si>
  <si>
    <t>SF</t>
  </si>
  <si>
    <t>lt</t>
  </si>
  <si>
    <t>rt</t>
  </si>
  <si>
    <t>Total Quantity</t>
  </si>
  <si>
    <t>Average Cost per Unit</t>
  </si>
  <si>
    <t>Total Cost per Item</t>
  </si>
  <si>
    <t>GRAND TOTAL =</t>
  </si>
  <si>
    <t>x</t>
  </si>
  <si>
    <t>Reference
Point
Stationing</t>
  </si>
  <si>
    <t>Loca-
tion</t>
  </si>
  <si>
    <t>Remove
Box
Beam
Guardrail</t>
  </si>
  <si>
    <t>Remove
3-Cable
Guardrail</t>
  </si>
  <si>
    <t>3-Cable
Guardrail
Reset</t>
  </si>
  <si>
    <t>3-Cable
Guardrail</t>
  </si>
  <si>
    <t>Remove
End
Section</t>
  </si>
  <si>
    <t>W-Beam
End
Terminal</t>
  </si>
  <si>
    <t>Safety
Shape
Transition</t>
  </si>
  <si>
    <t>Jersey
Barrier</t>
  </si>
  <si>
    <t>Barrel
Attenuation
Device</t>
  </si>
  <si>
    <t>Reset
End
Section</t>
  </si>
  <si>
    <t>Total
Cost</t>
  </si>
  <si>
    <t>Sign
Width</t>
  </si>
  <si>
    <t>Sign
Height</t>
  </si>
  <si>
    <t>Post
Length</t>
  </si>
  <si>
    <t>Number
of Posts</t>
  </si>
  <si>
    <t>Cost
per SF
of Sign</t>
  </si>
  <si>
    <t>Cost per
LF of
Support</t>
  </si>
  <si>
    <t>NEW SIGNS</t>
  </si>
  <si>
    <t>DESCRIPTION</t>
  </si>
  <si>
    <t>ACTION</t>
  </si>
  <si>
    <t>Design
Area</t>
  </si>
  <si>
    <t>Pay
Area</t>
  </si>
  <si>
    <t>Anchor
Length</t>
  </si>
  <si>
    <t>Reset
Sign
on New
Support</t>
  </si>
  <si>
    <t>New
Sign
on New
Support</t>
  </si>
  <si>
    <t>Reset
Sign
Panel</t>
  </si>
  <si>
    <t>Reset
Main
Sign</t>
  </si>
  <si>
    <t>Light Standard</t>
  </si>
  <si>
    <t>Wooden Light Pole</t>
  </si>
  <si>
    <t>Bridge
     40' Clear Roadway</t>
  </si>
  <si>
    <t>Bridge
     36' Clear Roadway</t>
  </si>
  <si>
    <t>SIGN
     Speed Limit 65</t>
  </si>
  <si>
    <t>SIGNS
     Adpot a Highway</t>
  </si>
  <si>
    <t>SIGNS
     County Route Marker</t>
  </si>
  <si>
    <t>SIGN
     Distance &amp; Direction</t>
  </si>
  <si>
    <t>SIGN
     Left Curve</t>
  </si>
  <si>
    <t>SIGN
     Reduced Speed Ahead</t>
  </si>
  <si>
    <t>Light
Standard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</si>
</sst>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\+00"/>
    <numFmt numFmtId="165" formatCode="&quot;$&quot;#,##0"/>
    <numFmt numFmtId="166" formatCode="&quot;$&quot;#,##0.00"/>
    <numFmt numFmtId="167" formatCode="0.0"/>
    <numFmt numFmtId="168" formatCode="0.000"/>
  </numFmts>
  <fonts count="7">
    <font>
      <sz val="10"/>
      <name val="Arial"/>
    </font>
    <font>
      <sz val="10"/>
      <name val="Arial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66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167" fontId="0" fillId="2" borderId="1" xfId="0" applyNumberFormat="1" applyFill="1" applyBorder="1" applyAlignment="1">
      <alignment horizontal="center" vertical="center"/>
    </xf>
    <xf numFmtId="166" fontId="0" fillId="2" borderId="1" xfId="0" applyNumberFormat="1" applyFill="1" applyBorder="1" applyAlignment="1">
      <alignment horizontal="center" vertical="center"/>
    </xf>
    <xf numFmtId="166" fontId="0" fillId="2" borderId="1" xfId="0" applyNumberForma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2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 wrapText="1"/>
    </xf>
    <xf numFmtId="0" fontId="0" fillId="2" borderId="2" xfId="0" applyFill="1" applyBorder="1" applyAlignment="1">
      <alignment vertical="center"/>
    </xf>
    <xf numFmtId="166" fontId="0" fillId="2" borderId="2" xfId="0" applyNumberFormat="1" applyFill="1" applyBorder="1" applyAlignment="1">
      <alignment horizontal="center" vertical="center"/>
    </xf>
    <xf numFmtId="166" fontId="0" fillId="2" borderId="2" xfId="0" applyNumberForma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166" fontId="1" fillId="3" borderId="4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165" fontId="6" fillId="3" borderId="0" xfId="0" applyNumberFormat="1" applyFont="1" applyFill="1" applyBorder="1" applyAlignment="1">
      <alignment horizontal="center"/>
    </xf>
    <xf numFmtId="165" fontId="6" fillId="3" borderId="5" xfId="0" applyNumberFormat="1" applyFont="1" applyFill="1" applyBorder="1" applyAlignment="1">
      <alignment horizontal="center"/>
    </xf>
    <xf numFmtId="0" fontId="2" fillId="3" borderId="5" xfId="0" applyFont="1" applyFill="1" applyBorder="1"/>
    <xf numFmtId="0" fontId="0" fillId="3" borderId="6" xfId="0" applyFill="1" applyBorder="1" applyAlignment="1">
      <alignment horizontal="center"/>
    </xf>
    <xf numFmtId="0" fontId="0" fillId="3" borderId="6" xfId="0" applyFill="1" applyBorder="1"/>
    <xf numFmtId="0" fontId="0" fillId="3" borderId="7" xfId="0" applyFill="1" applyBorder="1"/>
    <xf numFmtId="0" fontId="1" fillId="3" borderId="8" xfId="0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 applyAlignment="1">
      <alignment vertical="center"/>
    </xf>
    <xf numFmtId="0" fontId="0" fillId="0" borderId="0" xfId="0" applyFill="1"/>
    <xf numFmtId="1" fontId="0" fillId="0" borderId="1" xfId="0" applyNumberFormat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quotePrefix="1" applyAlignment="1">
      <alignment horizontal="center"/>
    </xf>
    <xf numFmtId="168" fontId="0" fillId="0" borderId="1" xfId="0" applyNumberFormat="1" applyBorder="1" applyAlignment="1">
      <alignment horizontal="center" vertical="center"/>
    </xf>
    <xf numFmtId="168" fontId="0" fillId="2" borderId="1" xfId="0" applyNumberForma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49" fontId="2" fillId="3" borderId="17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49" fontId="2" fillId="3" borderId="18" xfId="0" applyNumberFormat="1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1" fontId="2" fillId="3" borderId="17" xfId="0" applyNumberFormat="1" applyFont="1" applyFill="1" applyBorder="1" applyAlignment="1">
      <alignment horizontal="center" vertical="center" wrapText="1"/>
    </xf>
    <xf numFmtId="1" fontId="2" fillId="3" borderId="8" xfId="0" applyNumberFormat="1" applyFont="1" applyFill="1" applyBorder="1" applyAlignment="1">
      <alignment horizontal="center" vertical="center" wrapText="1"/>
    </xf>
    <xf numFmtId="1" fontId="2" fillId="3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 wrapText="1"/>
    </xf>
    <xf numFmtId="165" fontId="5" fillId="3" borderId="12" xfId="0" applyNumberFormat="1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right" vertical="center"/>
    </xf>
    <xf numFmtId="0" fontId="4" fillId="3" borderId="2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ntry="1">
    <pageSetUpPr fitToPage="1"/>
  </sheetPr>
  <dimension ref="A1:AI29"/>
  <sheetViews>
    <sheetView tabSelected="1" zoomScale="75" zoomScaleNormal="75" workbookViewId="0">
      <pane xSplit="4" ySplit="6" topLeftCell="E7" activePane="bottomRight" state="frozen"/>
      <selection pane="topRight" activeCell="E1" sqref="E1"/>
      <selection pane="bottomLeft" activeCell="A10" sqref="A10"/>
      <selection pane="bottomRight" sqref="A1:A6"/>
    </sheetView>
  </sheetViews>
  <sheetFormatPr defaultRowHeight="12.75"/>
  <cols>
    <col min="1" max="1" width="12.140625" style="1" bestFit="1" customWidth="1"/>
    <col min="2" max="2" width="8.5703125" bestFit="1" customWidth="1"/>
    <col min="3" max="3" width="24.28515625" bestFit="1" customWidth="1"/>
    <col min="4" max="4" width="7.140625" bestFit="1" customWidth="1"/>
    <col min="5" max="8" width="11" bestFit="1" customWidth="1"/>
    <col min="9" max="9" width="10" bestFit="1" customWidth="1"/>
    <col min="10" max="10" width="10" customWidth="1"/>
    <col min="11" max="11" width="10.7109375" bestFit="1" customWidth="1"/>
    <col min="12" max="12" width="10.140625" bestFit="1" customWidth="1"/>
    <col min="13" max="13" width="9.42578125" bestFit="1" customWidth="1"/>
    <col min="14" max="14" width="11.140625" bestFit="1" customWidth="1"/>
    <col min="15" max="15" width="11.85546875" bestFit="1" customWidth="1"/>
    <col min="16" max="16" width="12" bestFit="1" customWidth="1"/>
    <col min="17" max="17" width="13.28515625" bestFit="1" customWidth="1"/>
    <col min="18" max="18" width="10.85546875" bestFit="1" customWidth="1"/>
    <col min="19" max="19" width="12" bestFit="1" customWidth="1"/>
    <col min="20" max="20" width="8.28515625" bestFit="1" customWidth="1"/>
    <col min="21" max="21" width="11" bestFit="1" customWidth="1"/>
    <col min="22" max="22" width="5.7109375" customWidth="1"/>
    <col min="23" max="23" width="17.28515625" bestFit="1" customWidth="1"/>
    <col min="24" max="24" width="9.7109375" bestFit="1" customWidth="1"/>
    <col min="25" max="25" width="7.140625" bestFit="1" customWidth="1"/>
    <col min="26" max="26" width="8.140625" bestFit="1" customWidth="1"/>
    <col min="27" max="27" width="8.85546875" bestFit="1" customWidth="1"/>
    <col min="28" max="28" width="6.140625" bestFit="1" customWidth="1"/>
    <col min="29" max="29" width="8.5703125" customWidth="1"/>
    <col min="30" max="30" width="8.5703125" bestFit="1" customWidth="1"/>
    <col min="31" max="31" width="9.85546875" customWidth="1"/>
    <col min="32" max="32" width="8.5703125" bestFit="1" customWidth="1"/>
    <col min="33" max="33" width="10.28515625" bestFit="1" customWidth="1"/>
    <col min="34" max="34" width="8.28515625" bestFit="1" customWidth="1"/>
    <col min="35" max="35" width="9.28515625" bestFit="1" customWidth="1"/>
    <col min="36" max="16384" width="9.140625" style="43"/>
  </cols>
  <sheetData>
    <row r="1" spans="1:35" s="41" customFormat="1" ht="15.75" customHeight="1">
      <c r="A1" s="65" t="s">
        <v>18</v>
      </c>
      <c r="B1" s="65" t="s">
        <v>0</v>
      </c>
      <c r="C1" s="65" t="s">
        <v>1</v>
      </c>
      <c r="D1" s="65" t="s">
        <v>19</v>
      </c>
      <c r="E1" s="65" t="s">
        <v>20</v>
      </c>
      <c r="F1" s="65" t="s">
        <v>21</v>
      </c>
      <c r="G1" s="68" t="s">
        <v>22</v>
      </c>
      <c r="H1" s="68" t="s">
        <v>23</v>
      </c>
      <c r="I1" s="66" t="s">
        <v>2</v>
      </c>
      <c r="J1" s="66"/>
      <c r="K1" s="66"/>
      <c r="L1" s="66"/>
      <c r="M1" s="66"/>
      <c r="N1" s="66"/>
      <c r="O1" s="65" t="s">
        <v>26</v>
      </c>
      <c r="P1" s="65" t="s">
        <v>27</v>
      </c>
      <c r="Q1" s="65" t="s">
        <v>28</v>
      </c>
      <c r="R1" s="65" t="s">
        <v>57</v>
      </c>
      <c r="S1" s="65" t="s">
        <v>44</v>
      </c>
      <c r="T1" s="65" t="s">
        <v>45</v>
      </c>
      <c r="U1" s="65" t="s">
        <v>43</v>
      </c>
      <c r="V1" s="2"/>
      <c r="W1" s="53" t="s">
        <v>37</v>
      </c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5"/>
    </row>
    <row r="2" spans="1:35" s="41" customFormat="1" ht="15" customHeight="1">
      <c r="A2" s="65"/>
      <c r="B2" s="65"/>
      <c r="C2" s="65"/>
      <c r="D2" s="65"/>
      <c r="E2" s="65"/>
      <c r="F2" s="65"/>
      <c r="G2" s="65"/>
      <c r="H2" s="65"/>
      <c r="I2" s="65" t="s">
        <v>24</v>
      </c>
      <c r="J2" s="65" t="s">
        <v>29</v>
      </c>
      <c r="K2" s="65" t="s">
        <v>25</v>
      </c>
      <c r="L2" s="67" t="s">
        <v>3</v>
      </c>
      <c r="M2" s="67" t="s">
        <v>4</v>
      </c>
      <c r="N2" s="67" t="s">
        <v>5</v>
      </c>
      <c r="O2" s="65"/>
      <c r="P2" s="65"/>
      <c r="Q2" s="65"/>
      <c r="R2" s="65"/>
      <c r="S2" s="65"/>
      <c r="T2" s="65"/>
      <c r="U2" s="65"/>
      <c r="V2" s="2"/>
      <c r="W2" s="56" t="s">
        <v>38</v>
      </c>
      <c r="X2" s="56" t="s">
        <v>39</v>
      </c>
      <c r="Y2" s="62" t="s">
        <v>31</v>
      </c>
      <c r="Z2" s="62" t="s">
        <v>32</v>
      </c>
      <c r="AA2" s="59" t="s">
        <v>40</v>
      </c>
      <c r="AB2" s="59" t="s">
        <v>41</v>
      </c>
      <c r="AC2" s="59" t="s">
        <v>33</v>
      </c>
      <c r="AD2" s="59" t="s">
        <v>42</v>
      </c>
      <c r="AE2" s="59" t="s">
        <v>34</v>
      </c>
      <c r="AF2" s="59" t="s">
        <v>35</v>
      </c>
      <c r="AG2" s="59" t="s">
        <v>36</v>
      </c>
      <c r="AH2" s="59" t="s">
        <v>46</v>
      </c>
      <c r="AI2" s="59" t="s">
        <v>30</v>
      </c>
    </row>
    <row r="3" spans="1:35" s="41" customFormat="1" ht="15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7"/>
      <c r="M3" s="67"/>
      <c r="N3" s="67"/>
      <c r="O3" s="65"/>
      <c r="P3" s="65"/>
      <c r="Q3" s="65"/>
      <c r="R3" s="65"/>
      <c r="S3" s="65"/>
      <c r="T3" s="65"/>
      <c r="U3" s="65"/>
      <c r="V3" s="2"/>
      <c r="W3" s="57"/>
      <c r="X3" s="57"/>
      <c r="Y3" s="63"/>
      <c r="Z3" s="63"/>
      <c r="AA3" s="60"/>
      <c r="AB3" s="60"/>
      <c r="AC3" s="60"/>
      <c r="AD3" s="60"/>
      <c r="AE3" s="60"/>
      <c r="AF3" s="60"/>
      <c r="AG3" s="60"/>
      <c r="AH3" s="60"/>
      <c r="AI3" s="60"/>
    </row>
    <row r="4" spans="1:35" s="41" customFormat="1" ht="15" customHeight="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7"/>
      <c r="M4" s="67"/>
      <c r="N4" s="67"/>
      <c r="O4" s="65"/>
      <c r="P4" s="65"/>
      <c r="Q4" s="65"/>
      <c r="R4" s="65"/>
      <c r="S4" s="65"/>
      <c r="T4" s="65"/>
      <c r="U4" s="65"/>
      <c r="V4" s="2"/>
      <c r="W4" s="57"/>
      <c r="X4" s="57"/>
      <c r="Y4" s="63"/>
      <c r="Z4" s="63"/>
      <c r="AA4" s="60"/>
      <c r="AB4" s="60"/>
      <c r="AC4" s="60"/>
      <c r="AD4" s="60"/>
      <c r="AE4" s="60"/>
      <c r="AF4" s="60"/>
      <c r="AG4" s="60"/>
      <c r="AH4" s="60"/>
      <c r="AI4" s="60"/>
    </row>
    <row r="5" spans="1:35" s="41" customFormat="1" ht="15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7"/>
      <c r="M5" s="67"/>
      <c r="N5" s="67"/>
      <c r="O5" s="65"/>
      <c r="P5" s="65"/>
      <c r="Q5" s="65"/>
      <c r="R5" s="65"/>
      <c r="S5" s="65"/>
      <c r="T5" s="65"/>
      <c r="U5" s="65"/>
      <c r="V5" s="2"/>
      <c r="W5" s="58"/>
      <c r="X5" s="58"/>
      <c r="Y5" s="64"/>
      <c r="Z5" s="64"/>
      <c r="AA5" s="61"/>
      <c r="AB5" s="61"/>
      <c r="AC5" s="61"/>
      <c r="AD5" s="61"/>
      <c r="AE5" s="61"/>
      <c r="AF5" s="61"/>
      <c r="AG5" s="61"/>
      <c r="AH5" s="61"/>
      <c r="AI5" s="61"/>
    </row>
    <row r="6" spans="1:35" s="41" customFormat="1" ht="15" customHeight="1">
      <c r="A6" s="65"/>
      <c r="B6" s="65"/>
      <c r="C6" s="65"/>
      <c r="D6" s="65"/>
      <c r="E6" s="25" t="s">
        <v>6</v>
      </c>
      <c r="F6" s="25" t="s">
        <v>6</v>
      </c>
      <c r="G6" s="25" t="s">
        <v>6</v>
      </c>
      <c r="H6" s="25" t="s">
        <v>6</v>
      </c>
      <c r="I6" s="25" t="s">
        <v>8</v>
      </c>
      <c r="J6" s="25" t="s">
        <v>8</v>
      </c>
      <c r="K6" s="25" t="s">
        <v>8</v>
      </c>
      <c r="L6" s="25" t="s">
        <v>6</v>
      </c>
      <c r="M6" s="25" t="s">
        <v>6</v>
      </c>
      <c r="N6" s="25" t="s">
        <v>6</v>
      </c>
      <c r="O6" s="25" t="s">
        <v>8</v>
      </c>
      <c r="P6" s="25" t="s">
        <v>6</v>
      </c>
      <c r="Q6" s="25" t="s">
        <v>8</v>
      </c>
      <c r="R6" s="25" t="s">
        <v>7</v>
      </c>
      <c r="S6" s="25" t="s">
        <v>7</v>
      </c>
      <c r="T6" s="25" t="s">
        <v>7</v>
      </c>
      <c r="U6" s="25" t="s">
        <v>7</v>
      </c>
      <c r="V6" s="2"/>
      <c r="W6" s="38"/>
      <c r="X6" s="38"/>
      <c r="Y6" s="39" t="s">
        <v>9</v>
      </c>
      <c r="Z6" s="39" t="s">
        <v>9</v>
      </c>
      <c r="AA6" s="26" t="s">
        <v>10</v>
      </c>
      <c r="AB6" s="26" t="s">
        <v>10</v>
      </c>
      <c r="AC6" s="26" t="s">
        <v>6</v>
      </c>
      <c r="AD6" s="26" t="s">
        <v>6</v>
      </c>
      <c r="AE6" s="26" t="s">
        <v>8</v>
      </c>
      <c r="AF6" s="26" t="s">
        <v>7</v>
      </c>
      <c r="AG6" s="26" t="s">
        <v>7</v>
      </c>
      <c r="AH6" s="26" t="s">
        <v>7</v>
      </c>
      <c r="AI6" s="26" t="s">
        <v>7</v>
      </c>
    </row>
    <row r="7" spans="1:35" s="42" customFormat="1" ht="25.5" customHeight="1">
      <c r="A7" s="12"/>
      <c r="B7" s="12"/>
      <c r="C7" s="13"/>
      <c r="D7" s="14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7"/>
      <c r="S7" s="16"/>
      <c r="T7" s="16"/>
      <c r="U7" s="16"/>
      <c r="V7" s="18"/>
      <c r="W7" s="40"/>
      <c r="X7" s="19"/>
      <c r="Y7" s="40"/>
      <c r="Z7" s="40"/>
      <c r="AA7" s="19"/>
      <c r="AB7" s="15"/>
      <c r="AC7" s="15"/>
      <c r="AD7" s="40"/>
      <c r="AE7" s="40"/>
      <c r="AF7" s="16"/>
      <c r="AG7" s="16"/>
      <c r="AH7" s="16"/>
      <c r="AI7" s="16"/>
    </row>
    <row r="8" spans="1:35" s="42" customFormat="1" ht="25.5" customHeight="1">
      <c r="A8" s="48">
        <v>125.691</v>
      </c>
      <c r="B8" s="4">
        <v>125.691</v>
      </c>
      <c r="C8" s="6" t="s">
        <v>49</v>
      </c>
      <c r="D8" s="7"/>
      <c r="E8" s="5">
        <v>257.60000000000002</v>
      </c>
      <c r="F8" s="5"/>
      <c r="G8" s="5"/>
      <c r="H8" s="5"/>
      <c r="I8" s="5">
        <v>4</v>
      </c>
      <c r="J8" s="5"/>
      <c r="K8" s="5">
        <v>4</v>
      </c>
      <c r="L8" s="5"/>
      <c r="M8" s="5"/>
      <c r="N8" s="5">
        <v>407.6</v>
      </c>
      <c r="O8" s="5">
        <v>4</v>
      </c>
      <c r="P8" s="5">
        <v>407.6</v>
      </c>
      <c r="Q8" s="5"/>
      <c r="R8" s="9"/>
      <c r="S8" s="8"/>
      <c r="T8" s="8"/>
      <c r="U8" s="8"/>
      <c r="V8" s="3"/>
      <c r="W8" s="10"/>
      <c r="X8" s="10"/>
      <c r="Y8" s="10"/>
      <c r="Z8" s="10"/>
      <c r="AA8" s="10"/>
      <c r="AB8" s="10"/>
      <c r="AC8" s="10"/>
      <c r="AD8" s="10"/>
      <c r="AE8" s="10"/>
      <c r="AF8" s="8"/>
      <c r="AG8" s="8"/>
      <c r="AH8" s="8"/>
      <c r="AI8" s="8"/>
    </row>
    <row r="9" spans="1:35" s="42" customFormat="1" ht="25.5" customHeight="1">
      <c r="A9" s="48">
        <v>129.84299999999999</v>
      </c>
      <c r="B9" s="4">
        <v>129.84299999999999</v>
      </c>
      <c r="C9" s="6" t="s">
        <v>50</v>
      </c>
      <c r="D9" s="7"/>
      <c r="E9" s="5"/>
      <c r="F9" s="5"/>
      <c r="G9" s="5"/>
      <c r="H9" s="5"/>
      <c r="I9" s="5">
        <v>4</v>
      </c>
      <c r="J9" s="5"/>
      <c r="K9" s="5">
        <v>4</v>
      </c>
      <c r="L9" s="5">
        <v>382.6</v>
      </c>
      <c r="M9" s="5">
        <v>275</v>
      </c>
      <c r="N9" s="5">
        <v>132.6</v>
      </c>
      <c r="O9" s="5"/>
      <c r="P9" s="5">
        <v>407.6</v>
      </c>
      <c r="Q9" s="5"/>
      <c r="R9" s="9"/>
      <c r="S9" s="8"/>
      <c r="T9" s="8"/>
      <c r="U9" s="8"/>
      <c r="V9" s="3"/>
      <c r="W9" s="10"/>
      <c r="X9" s="10"/>
      <c r="Y9" s="10"/>
      <c r="Z9" s="10"/>
      <c r="AA9" s="10"/>
      <c r="AB9" s="10"/>
      <c r="AC9" s="10"/>
      <c r="AD9" s="10"/>
      <c r="AE9" s="10"/>
      <c r="AF9" s="8"/>
      <c r="AG9" s="8"/>
      <c r="AH9" s="8"/>
      <c r="AI9" s="8"/>
    </row>
    <row r="10" spans="1:35" s="42" customFormat="1" ht="25.5" customHeight="1">
      <c r="A10" s="49"/>
      <c r="B10" s="13"/>
      <c r="C10" s="13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7"/>
      <c r="S10" s="16"/>
      <c r="T10" s="16"/>
      <c r="U10" s="16"/>
      <c r="V10" s="18"/>
      <c r="W10" s="40"/>
      <c r="X10" s="19"/>
      <c r="Y10" s="40"/>
      <c r="Z10" s="40"/>
      <c r="AA10" s="19"/>
      <c r="AB10" s="15"/>
      <c r="AC10" s="15"/>
      <c r="AD10" s="40"/>
      <c r="AE10" s="40"/>
      <c r="AF10" s="16"/>
      <c r="AG10" s="16"/>
      <c r="AH10" s="16"/>
      <c r="AI10" s="16"/>
    </row>
    <row r="11" spans="1:35" s="42" customFormat="1" ht="25.5" customHeight="1">
      <c r="A11" s="48">
        <v>140</v>
      </c>
      <c r="B11" s="4">
        <v>140</v>
      </c>
      <c r="C11" s="6" t="s">
        <v>47</v>
      </c>
      <c r="D11" s="7" t="s">
        <v>12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9">
        <v>0</v>
      </c>
      <c r="S11" s="8"/>
      <c r="T11" s="8"/>
      <c r="U11" s="8"/>
      <c r="V11" s="3"/>
      <c r="W11" s="10"/>
      <c r="X11" s="10"/>
      <c r="Y11" s="10"/>
      <c r="Z11" s="10"/>
      <c r="AA11" s="10"/>
      <c r="AB11" s="10"/>
      <c r="AC11" s="10"/>
      <c r="AD11" s="10"/>
      <c r="AE11" s="10"/>
      <c r="AF11" s="8"/>
      <c r="AG11" s="8"/>
      <c r="AH11" s="8"/>
      <c r="AI11" s="8"/>
    </row>
    <row r="12" spans="1:35" s="42" customFormat="1" ht="25.5" customHeight="1">
      <c r="A12" s="48">
        <v>140</v>
      </c>
      <c r="B12" s="4">
        <v>140</v>
      </c>
      <c r="C12" s="6" t="s">
        <v>48</v>
      </c>
      <c r="D12" s="7" t="s">
        <v>12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9">
        <v>0</v>
      </c>
      <c r="S12" s="8"/>
      <c r="T12" s="8"/>
      <c r="U12" s="8"/>
      <c r="V12" s="3"/>
      <c r="W12" s="10"/>
      <c r="X12" s="10"/>
      <c r="Y12" s="10"/>
      <c r="Z12" s="10"/>
      <c r="AA12" s="10"/>
      <c r="AB12" s="10"/>
      <c r="AC12" s="10"/>
      <c r="AD12" s="10"/>
      <c r="AE12" s="10"/>
      <c r="AF12" s="8"/>
      <c r="AG12" s="8"/>
      <c r="AH12" s="8"/>
      <c r="AI12" s="8"/>
    </row>
    <row r="13" spans="1:35" s="42" customFormat="1" ht="25.5" customHeight="1">
      <c r="A13" s="49"/>
      <c r="B13" s="13"/>
      <c r="C13" s="13"/>
      <c r="D13" s="14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7"/>
      <c r="S13" s="16" t="e">
        <f>AI13</f>
        <v>#VALUE!</v>
      </c>
      <c r="T13" s="16">
        <v>100</v>
      </c>
      <c r="U13" s="16" t="e">
        <f t="shared" ref="U13:U19" si="0">AI13+100</f>
        <v>#VALUE!</v>
      </c>
      <c r="V13" s="18"/>
      <c r="W13" s="40" t="s">
        <v>17</v>
      </c>
      <c r="X13" s="19" t="s">
        <v>17</v>
      </c>
      <c r="Y13" s="40" t="s">
        <v>17</v>
      </c>
      <c r="Z13" s="40" t="s">
        <v>17</v>
      </c>
      <c r="AA13" s="19" t="s">
        <v>17</v>
      </c>
      <c r="AB13" s="15" t="s">
        <v>17</v>
      </c>
      <c r="AC13" s="15" t="s">
        <v>17</v>
      </c>
      <c r="AD13" s="40" t="s">
        <v>17</v>
      </c>
      <c r="AE13" s="40" t="s">
        <v>17</v>
      </c>
      <c r="AF13" s="16" t="s">
        <v>17</v>
      </c>
      <c r="AG13" s="16" t="s">
        <v>17</v>
      </c>
      <c r="AH13" s="16">
        <v>100</v>
      </c>
      <c r="AI13" s="16" t="e">
        <f>ROUND((AC13+AD13)*AE13*AG13+AB13*AF13+AH13,0)</f>
        <v>#VALUE!</v>
      </c>
    </row>
    <row r="14" spans="1:35" s="42" customFormat="1" ht="25.5" customHeight="1">
      <c r="A14" s="48">
        <v>124.386</v>
      </c>
      <c r="B14" s="4">
        <v>124.386</v>
      </c>
      <c r="C14" s="6" t="s">
        <v>51</v>
      </c>
      <c r="D14" s="7" t="s">
        <v>11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9"/>
      <c r="S14" s="45">
        <f t="shared" ref="S14:S19" si="1">AI14</f>
        <v>0</v>
      </c>
      <c r="T14" s="45"/>
      <c r="U14" s="8">
        <f t="shared" si="0"/>
        <v>100</v>
      </c>
      <c r="V14" s="3"/>
      <c r="W14" s="44"/>
      <c r="X14" s="44"/>
      <c r="Y14" s="44"/>
      <c r="Z14" s="44"/>
      <c r="AA14" s="10"/>
      <c r="AB14" s="11"/>
      <c r="AC14" s="11"/>
      <c r="AD14" s="11"/>
      <c r="AE14" s="44"/>
      <c r="AF14" s="8"/>
      <c r="AG14" s="8"/>
      <c r="AH14" s="8"/>
      <c r="AI14" s="8"/>
    </row>
    <row r="15" spans="1:35" s="42" customFormat="1" ht="25.5" customHeight="1">
      <c r="A15" s="48">
        <v>124.47</v>
      </c>
      <c r="B15" s="4">
        <v>124.47</v>
      </c>
      <c r="C15" s="6" t="s">
        <v>52</v>
      </c>
      <c r="D15" s="7" t="s">
        <v>12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9"/>
      <c r="S15" s="45">
        <f t="shared" si="1"/>
        <v>0</v>
      </c>
      <c r="T15" s="45"/>
      <c r="U15" s="8">
        <f t="shared" si="0"/>
        <v>100</v>
      </c>
      <c r="V15" s="3"/>
      <c r="W15" s="44"/>
      <c r="X15" s="44"/>
      <c r="Y15" s="44"/>
      <c r="Z15" s="44"/>
      <c r="AA15" s="10"/>
      <c r="AB15" s="11"/>
      <c r="AC15" s="11"/>
      <c r="AD15" s="11"/>
      <c r="AE15" s="44"/>
      <c r="AF15" s="8"/>
      <c r="AG15" s="8"/>
      <c r="AH15" s="8"/>
      <c r="AI15" s="8"/>
    </row>
    <row r="16" spans="1:35" s="42" customFormat="1" ht="25.5" customHeight="1">
      <c r="A16" s="48">
        <v>124.709</v>
      </c>
      <c r="B16" s="4">
        <v>124.709</v>
      </c>
      <c r="C16" s="6" t="s">
        <v>53</v>
      </c>
      <c r="D16" s="7" t="s">
        <v>12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9"/>
      <c r="S16" s="45">
        <f t="shared" si="1"/>
        <v>0</v>
      </c>
      <c r="T16" s="45"/>
      <c r="U16" s="8">
        <f t="shared" si="0"/>
        <v>100</v>
      </c>
      <c r="V16" s="3"/>
      <c r="W16" s="44"/>
      <c r="X16" s="44"/>
      <c r="Y16" s="44"/>
      <c r="Z16" s="44"/>
      <c r="AA16" s="10"/>
      <c r="AB16" s="11"/>
      <c r="AC16" s="11"/>
      <c r="AD16" s="11"/>
      <c r="AE16" s="44"/>
      <c r="AF16" s="8"/>
      <c r="AG16" s="8"/>
      <c r="AH16" s="8"/>
      <c r="AI16" s="8"/>
    </row>
    <row r="17" spans="1:35" s="42" customFormat="1" ht="25.5" customHeight="1">
      <c r="A17" s="48">
        <v>124.806</v>
      </c>
      <c r="B17" s="4">
        <v>124.806</v>
      </c>
      <c r="C17" s="6" t="s">
        <v>54</v>
      </c>
      <c r="D17" s="7" t="s">
        <v>12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9"/>
      <c r="S17" s="45">
        <f t="shared" si="1"/>
        <v>0</v>
      </c>
      <c r="T17" s="45"/>
      <c r="U17" s="8">
        <f t="shared" si="0"/>
        <v>100</v>
      </c>
      <c r="V17" s="3"/>
      <c r="W17" s="44"/>
      <c r="X17" s="44"/>
      <c r="Y17" s="44"/>
      <c r="Z17" s="44"/>
      <c r="AA17" s="10"/>
      <c r="AB17" s="11"/>
      <c r="AC17" s="11"/>
      <c r="AD17" s="11"/>
      <c r="AE17" s="44"/>
      <c r="AF17" s="8"/>
      <c r="AG17" s="8"/>
      <c r="AH17" s="8"/>
      <c r="AI17" s="8"/>
    </row>
    <row r="18" spans="1:35" s="42" customFormat="1" ht="25.5" customHeight="1">
      <c r="A18" s="48">
        <v>128.53800000000001</v>
      </c>
      <c r="B18" s="4">
        <v>128.53800000000001</v>
      </c>
      <c r="C18" s="6" t="s">
        <v>55</v>
      </c>
      <c r="D18" s="7" t="s">
        <v>11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9"/>
      <c r="S18" s="45">
        <f t="shared" si="1"/>
        <v>0</v>
      </c>
      <c r="T18" s="45"/>
      <c r="U18" s="8">
        <f t="shared" si="0"/>
        <v>100</v>
      </c>
      <c r="V18" s="3"/>
      <c r="W18" s="44"/>
      <c r="X18" s="44"/>
      <c r="Y18" s="44"/>
      <c r="Z18" s="44"/>
      <c r="AA18" s="10"/>
      <c r="AB18" s="11"/>
      <c r="AC18" s="11"/>
      <c r="AD18" s="11"/>
      <c r="AE18" s="44"/>
      <c r="AF18" s="8"/>
      <c r="AG18" s="8"/>
      <c r="AH18" s="8"/>
      <c r="AI18" s="8"/>
    </row>
    <row r="19" spans="1:35" s="42" customFormat="1" ht="25.5" customHeight="1">
      <c r="A19" s="48">
        <v>124.61799999999999</v>
      </c>
      <c r="B19" s="4">
        <v>124.61799999999999</v>
      </c>
      <c r="C19" s="6" t="s">
        <v>56</v>
      </c>
      <c r="D19" s="7" t="s">
        <v>11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9"/>
      <c r="S19" s="45">
        <f t="shared" si="1"/>
        <v>0</v>
      </c>
      <c r="T19" s="45"/>
      <c r="U19" s="8">
        <f t="shared" si="0"/>
        <v>100</v>
      </c>
      <c r="V19" s="3"/>
      <c r="W19" s="44"/>
      <c r="X19" s="44"/>
      <c r="Y19" s="44"/>
      <c r="Z19" s="44"/>
      <c r="AA19" s="10"/>
      <c r="AB19" s="11"/>
      <c r="AC19" s="11"/>
      <c r="AD19" s="11"/>
      <c r="AE19" s="44"/>
      <c r="AF19" s="8"/>
      <c r="AG19" s="8"/>
      <c r="AH19" s="8"/>
      <c r="AI19" s="8"/>
    </row>
    <row r="20" spans="1:35" s="42" customFormat="1" ht="25.5" customHeight="1" thickBot="1">
      <c r="A20" s="20"/>
      <c r="B20" s="20"/>
      <c r="C20" s="21"/>
      <c r="D20" s="22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4"/>
      <c r="S20" s="23"/>
      <c r="T20" s="23"/>
      <c r="U20" s="23"/>
      <c r="V20" s="18"/>
      <c r="W20" s="19"/>
      <c r="X20" s="19"/>
      <c r="Y20" s="19"/>
      <c r="Z20" s="19"/>
      <c r="AA20" s="19"/>
      <c r="AB20" s="19"/>
      <c r="AC20" s="19"/>
      <c r="AD20" s="19"/>
      <c r="AE20" s="19"/>
      <c r="AF20" s="16"/>
      <c r="AG20" s="16"/>
      <c r="AH20" s="16"/>
      <c r="AI20" s="16"/>
    </row>
    <row r="21" spans="1:35" s="41" customFormat="1" ht="16.5" customHeight="1" thickTop="1">
      <c r="A21" s="50"/>
      <c r="B21" s="29"/>
      <c r="C21" s="74" t="s">
        <v>13</v>
      </c>
      <c r="D21" s="74"/>
      <c r="E21" s="37">
        <f t="shared" ref="E21:Q21" si="2">SUM(E7:E20)</f>
        <v>257.60000000000002</v>
      </c>
      <c r="F21" s="37">
        <f t="shared" si="2"/>
        <v>0</v>
      </c>
      <c r="G21" s="37">
        <f t="shared" si="2"/>
        <v>0</v>
      </c>
      <c r="H21" s="37">
        <f t="shared" si="2"/>
        <v>0</v>
      </c>
      <c r="I21" s="37">
        <f t="shared" si="2"/>
        <v>8</v>
      </c>
      <c r="J21" s="37">
        <f t="shared" si="2"/>
        <v>0</v>
      </c>
      <c r="K21" s="37">
        <f t="shared" si="2"/>
        <v>8</v>
      </c>
      <c r="L21" s="37">
        <f t="shared" si="2"/>
        <v>382.6</v>
      </c>
      <c r="M21" s="37">
        <f t="shared" si="2"/>
        <v>275</v>
      </c>
      <c r="N21" s="37">
        <f t="shared" si="2"/>
        <v>540.20000000000005</v>
      </c>
      <c r="O21" s="37">
        <f t="shared" si="2"/>
        <v>4</v>
      </c>
      <c r="P21" s="37">
        <f t="shared" si="2"/>
        <v>815.2</v>
      </c>
      <c r="Q21" s="37">
        <f t="shared" si="2"/>
        <v>0</v>
      </c>
      <c r="R21" s="37">
        <f>COUNT(R7:R20)</f>
        <v>2</v>
      </c>
      <c r="S21" s="37">
        <f>COUNT(S7:S20)</f>
        <v>6</v>
      </c>
      <c r="T21" s="37">
        <f>COUNT(T7:T20)</f>
        <v>1</v>
      </c>
      <c r="U21" s="37">
        <f>COUNT(U7:U20)</f>
        <v>6</v>
      </c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:35" s="41" customFormat="1" ht="16.5" customHeight="1" thickBot="1">
      <c r="A22" s="51"/>
      <c r="B22" s="27"/>
      <c r="C22" s="75" t="s">
        <v>14</v>
      </c>
      <c r="D22" s="75"/>
      <c r="E22" s="28">
        <v>5</v>
      </c>
      <c r="F22" s="28">
        <v>5</v>
      </c>
      <c r="G22" s="28">
        <v>15</v>
      </c>
      <c r="H22" s="28">
        <v>25</v>
      </c>
      <c r="I22" s="28">
        <v>250</v>
      </c>
      <c r="J22" s="28">
        <v>1000</v>
      </c>
      <c r="K22" s="28">
        <v>3000</v>
      </c>
      <c r="L22" s="28">
        <v>5</v>
      </c>
      <c r="M22" s="28">
        <v>35</v>
      </c>
      <c r="N22" s="28">
        <v>70</v>
      </c>
      <c r="O22" s="28">
        <v>5000</v>
      </c>
      <c r="P22" s="28">
        <v>500</v>
      </c>
      <c r="Q22" s="28">
        <v>10000</v>
      </c>
      <c r="R22" s="28">
        <f>ROUND(IF(R21=0,0,(SUM(R7:R20)/R21)),0)</f>
        <v>0</v>
      </c>
      <c r="S22" s="28" t="e">
        <f>ROUND(IF(S21=0,0,(SUM(S7:S20)/S21)),0)</f>
        <v>#VALUE!</v>
      </c>
      <c r="T22" s="28">
        <f>ROUND(IF(T21=0,0,(SUM(T7:T20)/T21)),0)</f>
        <v>100</v>
      </c>
      <c r="U22" s="28" t="e">
        <f>ROUND(IF(U21=0,0,(SUM(U7:U20)/U21)),0)</f>
        <v>#VALUE!</v>
      </c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 s="41" customFormat="1" ht="16.5" thickTop="1">
      <c r="A23" s="50"/>
      <c r="B23" s="29"/>
      <c r="C23" s="73" t="s">
        <v>15</v>
      </c>
      <c r="D23" s="73"/>
      <c r="E23" s="31">
        <f t="shared" ref="E23:P23" si="3">ROUND(E21*E22,0)</f>
        <v>1288</v>
      </c>
      <c r="F23" s="31">
        <f t="shared" si="3"/>
        <v>0</v>
      </c>
      <c r="G23" s="31">
        <f t="shared" si="3"/>
        <v>0</v>
      </c>
      <c r="H23" s="31">
        <f t="shared" si="3"/>
        <v>0</v>
      </c>
      <c r="I23" s="31">
        <f t="shared" si="3"/>
        <v>2000</v>
      </c>
      <c r="J23" s="31">
        <f t="shared" si="3"/>
        <v>0</v>
      </c>
      <c r="K23" s="31">
        <f t="shared" si="3"/>
        <v>24000</v>
      </c>
      <c r="L23" s="31">
        <f t="shared" si="3"/>
        <v>1913</v>
      </c>
      <c r="M23" s="31">
        <f t="shared" si="3"/>
        <v>9625</v>
      </c>
      <c r="N23" s="31">
        <f t="shared" si="3"/>
        <v>37814</v>
      </c>
      <c r="O23" s="31">
        <f t="shared" si="3"/>
        <v>20000</v>
      </c>
      <c r="P23" s="31">
        <f t="shared" si="3"/>
        <v>407600</v>
      </c>
      <c r="Q23" s="31">
        <f>ROUND(Q21*Q22,0)</f>
        <v>0</v>
      </c>
      <c r="R23" s="31">
        <f>ROUND(SUM(R7:R20),0)</f>
        <v>0</v>
      </c>
      <c r="S23" s="31" t="e">
        <f>ROUND(SUM(S7:S20),0)</f>
        <v>#VALUE!</v>
      </c>
      <c r="T23" s="31">
        <f>ROUND(SUM(T7:T20),0)</f>
        <v>100</v>
      </c>
      <c r="U23" s="32" t="e">
        <f>ROUND(SUM(U7:U20),0)</f>
        <v>#VALUE!</v>
      </c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1:35" s="41" customFormat="1" ht="17.25" customHeight="1" thickBot="1">
      <c r="A24" s="50"/>
      <c r="B24" s="29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3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1:35" s="41" customFormat="1" ht="17.25" customHeight="1" thickBot="1">
      <c r="A25" s="50"/>
      <c r="B25" s="29"/>
      <c r="C25" s="71" t="s">
        <v>16</v>
      </c>
      <c r="D25" s="72"/>
      <c r="E25" s="69" t="e">
        <f>SUM(E23:U23)</f>
        <v>#VALUE!</v>
      </c>
      <c r="F25" s="7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3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>
      <c r="A26" s="52"/>
      <c r="B26" s="34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6"/>
    </row>
    <row r="28" spans="1:35" s="46" customFormat="1">
      <c r="A28" s="1"/>
      <c r="B28" s="1"/>
      <c r="C28" s="1"/>
      <c r="D28" s="1"/>
      <c r="E28" s="1"/>
      <c r="F28" s="1"/>
      <c r="G28" s="1"/>
      <c r="H28" s="47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s="46" customFormat="1">
      <c r="A29" s="1"/>
      <c r="B29" s="1"/>
      <c r="C29" s="1"/>
      <c r="D29" s="1"/>
      <c r="E29" s="1"/>
      <c r="F29" s="1"/>
      <c r="G29" s="1"/>
      <c r="H29" s="47"/>
      <c r="I29" s="1"/>
      <c r="J29" s="1"/>
      <c r="K29" s="47"/>
      <c r="L29" s="47"/>
      <c r="M29" s="47"/>
      <c r="N29" s="47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</sheetData>
  <mergeCells count="41">
    <mergeCell ref="G1:G5"/>
    <mergeCell ref="H1:H5"/>
    <mergeCell ref="E25:F25"/>
    <mergeCell ref="B1:B6"/>
    <mergeCell ref="A1:A6"/>
    <mergeCell ref="C1:C6"/>
    <mergeCell ref="D1:D6"/>
    <mergeCell ref="E1:E5"/>
    <mergeCell ref="F1:F5"/>
    <mergeCell ref="C25:D25"/>
    <mergeCell ref="C23:D23"/>
    <mergeCell ref="C21:D21"/>
    <mergeCell ref="C22:D22"/>
    <mergeCell ref="S1:S5"/>
    <mergeCell ref="U1:U5"/>
    <mergeCell ref="R1:R5"/>
    <mergeCell ref="I1:N1"/>
    <mergeCell ref="O1:O5"/>
    <mergeCell ref="N2:N5"/>
    <mergeCell ref="P1:P5"/>
    <mergeCell ref="I2:I5"/>
    <mergeCell ref="K2:K5"/>
    <mergeCell ref="T1:T5"/>
    <mergeCell ref="Q1:Q5"/>
    <mergeCell ref="L2:L5"/>
    <mergeCell ref="M2:M5"/>
    <mergeCell ref="J2:J5"/>
    <mergeCell ref="W1:AI1"/>
    <mergeCell ref="X2:X5"/>
    <mergeCell ref="AI2:AI5"/>
    <mergeCell ref="W2:W5"/>
    <mergeCell ref="Y2:Y5"/>
    <mergeCell ref="AH2:AH5"/>
    <mergeCell ref="AF2:AF5"/>
    <mergeCell ref="AG2:AG5"/>
    <mergeCell ref="Z2:Z5"/>
    <mergeCell ref="AA2:AA5"/>
    <mergeCell ref="AB2:AB5"/>
    <mergeCell ref="AC2:AC5"/>
    <mergeCell ref="AD2:AD5"/>
    <mergeCell ref="AE2:AE5"/>
  </mergeCells>
  <phoneticPr fontId="3" type="noConversion"/>
  <printOptions horizontalCentered="1"/>
  <pageMargins left="0.5" right="0.5" top="1" bottom="0.5" header="0" footer="0"/>
  <pageSetup scale="37" fitToHeight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SAFETY</vt:lpstr>
      <vt:lpstr>SAFETY!Print_Area</vt:lpstr>
      <vt:lpstr>SAFETY!Print_Titles</vt:lpstr>
    </vt:vector>
  </TitlesOfParts>
  <Company>NDDOT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Travis Cork</dc:creator>
  <cp:lastModifiedBy>Scott, Cameron M.</cp:lastModifiedBy>
  <cp:lastPrinted>2006-08-08T14:36:15Z</cp:lastPrinted>
  <dcterms:created xsi:type="dcterms:W3CDTF">2004-04-21T15:41:20Z</dcterms:created>
  <dcterms:modified xsi:type="dcterms:W3CDTF">2022-11-23T16:45:41Z</dcterms:modified>
</cp:coreProperties>
</file>