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cti-my.sharepoint.com/personal/ravinder_singh_tscti_com/Documents/NDDOT WORK/References and Forms/Ravi/"/>
    </mc:Choice>
  </mc:AlternateContent>
  <xr:revisionPtr revIDLastSave="26" documentId="13_ncr:1_{D9B7931A-DD01-4C6B-AD16-BC1C99E5933E}" xr6:coauthVersionLast="47" xr6:coauthVersionMax="47" xr10:uidLastSave="{1EB94681-C3E5-43EA-876E-2CB600A3B071}"/>
  <bookViews>
    <workbookView xWindow="28680" yWindow="-120" windowWidth="29040" windowHeight="15720" xr2:uid="{00000000-000D-0000-FFFF-FFFF00000000}"/>
  </bookViews>
  <sheets>
    <sheet name="Impact Tabl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3" l="1"/>
  <c r="D42" i="3"/>
  <c r="D41" i="3"/>
  <c r="N27" i="3"/>
  <c r="P18" i="3"/>
  <c r="N14" i="3"/>
  <c r="N19" i="3" s="1"/>
  <c r="B41" i="3"/>
  <c r="B43" i="3"/>
  <c r="B44" i="3"/>
  <c r="B42" i="3"/>
  <c r="P31" i="3"/>
  <c r="F31" i="3"/>
  <c r="D45" i="3" s="1"/>
  <c r="R31" i="3"/>
  <c r="N31" i="3" l="1"/>
  <c r="N40" i="3" s="1"/>
  <c r="N44" i="3" s="1"/>
  <c r="B45" i="3"/>
  <c r="G31" i="3"/>
  <c r="D44" i="3" s="1"/>
  <c r="T19" i="3"/>
  <c r="K40" i="3" s="1"/>
  <c r="K44" i="3" s="1"/>
  <c r="P19" i="3"/>
  <c r="M41" i="3" s="1"/>
  <c r="G19" i="3"/>
  <c r="F19" i="3"/>
  <c r="O44" i="3"/>
  <c r="M44" i="3" l="1"/>
  <c r="U19" i="3"/>
  <c r="W19" i="3" l="1"/>
  <c r="L42" i="3"/>
  <c r="L44" i="3" s="1"/>
</calcChain>
</file>

<file path=xl/sharedStrings.xml><?xml version="1.0" encoding="utf-8"?>
<sst xmlns="http://schemas.openxmlformats.org/spreadsheetml/2006/main" count="178" uniqueCount="115">
  <si>
    <t>REVISED 1/28/25</t>
  </si>
  <si>
    <t>The red text is guidance for completing the table.  Do not include red text in docuements or plans.</t>
  </si>
  <si>
    <t>Mitigation location;ratio cell should state either onsite or ditch shift.  Note Onsite is no longer an option for USACE mitigation but ditch shifts are still an option.</t>
  </si>
  <si>
    <t>Ditch shift mitigaiton only applies to jurisdictional created wetlands that require mitigation</t>
  </si>
  <si>
    <t>Remove the Wetland Mitigation columns associated with USACE/11990 Bank, 11990 Bank, USFWS Bank and Onsite if not needed.</t>
  </si>
  <si>
    <t>Base mitigation threshold for the USACE (&gt; 0.1 wetland;&gt;.03 Other Water Streams) cumulate for the resourse not the entire project.</t>
  </si>
  <si>
    <t>Cut impacts to be considered a permanent impact if the cut drains a wetland or changes wetland class.</t>
  </si>
  <si>
    <t>FROM THE DELINEATION REPORT</t>
  </si>
  <si>
    <t>WETLAND IMPACT DETERMINED BY DESIGNERS</t>
  </si>
  <si>
    <t>IS MITIGATION PROPOSED for the Impact (Y/N)</t>
  </si>
  <si>
    <t>MITIGATION AT A BANK</t>
  </si>
  <si>
    <t>ONSITE MITIGATION METHOD</t>
  </si>
  <si>
    <t>LOCATION OF WETLAND EXPANSION</t>
  </si>
  <si>
    <t>Wetland Impact Table</t>
  </si>
  <si>
    <t>Wetland Number</t>
  </si>
  <si>
    <t>Location</t>
  </si>
  <si>
    <t>Wetland Type</t>
  </si>
  <si>
    <t>Wetland Feature</t>
  </si>
  <si>
    <r>
      <t>USACE Jurisdictional Wetlands</t>
    </r>
    <r>
      <rPr>
        <b/>
        <vertAlign val="superscript"/>
        <sz val="8"/>
        <rFont val="Arial"/>
        <family val="2"/>
      </rPr>
      <t>1</t>
    </r>
  </si>
  <si>
    <t>Wetland Impact</t>
  </si>
  <si>
    <t>Wetland Mitigation</t>
  </si>
  <si>
    <t>Wetland Impacts                                     Acre(s)</t>
  </si>
  <si>
    <t>USFWS Easement Impacts               Acre(s)</t>
  </si>
  <si>
    <t>Mitigation Proposed</t>
  </si>
  <si>
    <t>USACE/11990 Bank</t>
  </si>
  <si>
    <t>11990 Bank</t>
  </si>
  <si>
    <t>USFWS Bank</t>
  </si>
  <si>
    <t>Onsite Mitigation Method</t>
  </si>
  <si>
    <t>Onsite Constructed Location</t>
  </si>
  <si>
    <t xml:space="preserve">Temp. </t>
  </si>
  <si>
    <t xml:space="preserve">Perm. </t>
  </si>
  <si>
    <t>Temp.</t>
  </si>
  <si>
    <t>Perm.</t>
  </si>
  <si>
    <t>EO 11990</t>
  </si>
  <si>
    <t>USACE</t>
  </si>
  <si>
    <t>USFWS</t>
  </si>
  <si>
    <t>Acre(s)</t>
  </si>
  <si>
    <t>Mitigation Location; Ratio</t>
  </si>
  <si>
    <t>Ditch Shift Acre(s)</t>
  </si>
  <si>
    <t>Onsite Acre(s)</t>
  </si>
  <si>
    <t>Onsite Constructed Site #</t>
  </si>
  <si>
    <t>Onsite Constructed Size         Acre(s)</t>
  </si>
  <si>
    <t>Sec 15   T-130-N R-82-W</t>
  </si>
  <si>
    <t>Slope</t>
  </si>
  <si>
    <t>Natural</t>
  </si>
  <si>
    <t>Y</t>
  </si>
  <si>
    <t>Mitigation Bank X</t>
  </si>
  <si>
    <t>Sec 16   T-130-N R-82-W</t>
  </si>
  <si>
    <t>Ditch</t>
  </si>
  <si>
    <t>Created</t>
  </si>
  <si>
    <t>N</t>
  </si>
  <si>
    <t>Site 1; 1:1</t>
  </si>
  <si>
    <t>Sec 17   T-130-N R-82-W</t>
  </si>
  <si>
    <t>Basin</t>
  </si>
  <si>
    <t>Sec 18   T-130-N R-82-W</t>
  </si>
  <si>
    <t>Sec 19   T-130-N R-82-W</t>
  </si>
  <si>
    <t>Fringe</t>
  </si>
  <si>
    <t>Totals</t>
  </si>
  <si>
    <t xml:space="preserve">Assume 2:1 for mitigating OW streams at a wetland bank. </t>
  </si>
  <si>
    <t>Assume 1:1 for mitigating OW lakes at a wetland bank.</t>
  </si>
  <si>
    <t>Other Waters and Streams Impact Table</t>
  </si>
  <si>
    <t>Number</t>
  </si>
  <si>
    <t>Type</t>
  </si>
  <si>
    <t>Feature</t>
  </si>
  <si>
    <r>
      <t>USACE Jurisdictional</t>
    </r>
    <r>
      <rPr>
        <b/>
        <vertAlign val="superscript"/>
        <sz val="8"/>
        <rFont val="Arial"/>
        <family val="2"/>
      </rPr>
      <t>1</t>
    </r>
  </si>
  <si>
    <t>Impacts to Other Waters</t>
  </si>
  <si>
    <t>Other Water Mitigation</t>
  </si>
  <si>
    <t>Acres</t>
  </si>
  <si>
    <t>USACE Mitigation Bank</t>
  </si>
  <si>
    <t xml:space="preserve"> Onsite Mitigaiton Method</t>
  </si>
  <si>
    <t>Perm. (total Loss + no Loss)</t>
  </si>
  <si>
    <t>Perm.          (Loss)</t>
  </si>
  <si>
    <t xml:space="preserve">Perm.   (No Loss) </t>
  </si>
  <si>
    <t xml:space="preserve">Location </t>
  </si>
  <si>
    <t>Mitigation Location; ratio</t>
  </si>
  <si>
    <t>OW-5a</t>
  </si>
  <si>
    <t>Perennial Stream</t>
  </si>
  <si>
    <t>Mitigation Bank X; 2:1</t>
  </si>
  <si>
    <t>OW-6</t>
  </si>
  <si>
    <t>Sec 36   T-130-N R-82-W</t>
  </si>
  <si>
    <t>OW-7</t>
  </si>
  <si>
    <t>Sec 2   T-130-N R-82-W</t>
  </si>
  <si>
    <t>Intermittant Stream</t>
  </si>
  <si>
    <t>OW-8</t>
  </si>
  <si>
    <t>Sec 4  T-139-N R-67-W</t>
  </si>
  <si>
    <t>Lake</t>
  </si>
  <si>
    <t>Mitiation Bank X; 1:1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</si>
  <si>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A wetland Jurisdicitonal Determination was issuced by the USACE on xx/xx/xx: NWO-xx-xxxx-BIS</t>
    </r>
  </si>
  <si>
    <t>The JD date and USACE number can be found on the Jurisdicitonal Determination letter issued by the USACE</t>
  </si>
  <si>
    <t>EO 11990 - Mitigation required for all "natural" permanent wetland impacts</t>
  </si>
  <si>
    <t xml:space="preserve">USACE - Assume mitigation is required for the cumulative permanent impacts per resource to jurisdictional impacts wetland &gt; .1 acre and Permanent Other Water Losses &gt; 0.03 acre. </t>
  </si>
  <si>
    <t xml:space="preserve">Bank Name and Onsite in the Location column will be project specific. Remove onsite and/or bank name if not applicable.  </t>
  </si>
  <si>
    <t xml:space="preserve"> Impact Summary Table</t>
  </si>
  <si>
    <t>Mitigation Summary Table</t>
  </si>
  <si>
    <t>Permanent              Impact Summary</t>
  </si>
  <si>
    <t>Temporary Impacts and additional information</t>
  </si>
  <si>
    <t>11990 Bank        Acre(s)</t>
  </si>
  <si>
    <t>USACE/11990    Bank        Acre(s)</t>
  </si>
  <si>
    <t>USFWS    Bank        Acre(s)</t>
  </si>
  <si>
    <t>Total Acre(s)</t>
  </si>
  <si>
    <t>WaterType</t>
  </si>
  <si>
    <t>USACE Only</t>
  </si>
  <si>
    <t>Ditch Shift; Mitigation Bank X</t>
  </si>
  <si>
    <t>Natural/JD (Fill/Drain)</t>
  </si>
  <si>
    <t>Temporary Wetland JD</t>
  </si>
  <si>
    <t>EO 11990 Only</t>
  </si>
  <si>
    <t>Natural/Non-JD (Fill/Drain)</t>
  </si>
  <si>
    <t>Non-JD Wetland Temporary</t>
  </si>
  <si>
    <t>USACE/11990</t>
  </si>
  <si>
    <t>Onsite</t>
  </si>
  <si>
    <t>Artificial/JD (Fill/Drain)</t>
  </si>
  <si>
    <t>Artificial /Non-JD (Fill/Drain))</t>
  </si>
  <si>
    <t>Permanent OW</t>
  </si>
  <si>
    <t>Total</t>
  </si>
  <si>
    <t>Temporary 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</si>
</sst>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B0F0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vertAlign val="superscript"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Calibri"/>
      <family val="2"/>
      <scheme val="minor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family val="2"/>
      <scheme val="minor"/>
    </font>
    <font>
      <vertAlign val="superscript"/>
      <sz val="8"/>
      <color theme="1"/>
      <name val="Arial"/>
      <family val="2"/>
    </font>
    <font>
      <b/>
      <sz val="12"/>
      <color rgb="FFED0000"/>
      <name val="Calibri"/>
      <family val="2"/>
      <scheme val="minor"/>
    </font>
    <font>
      <b/>
      <sz val="12"/>
      <color rgb="FF9A0000"/>
      <name val="Calibri"/>
      <family val="2"/>
      <scheme val="minor"/>
    </font>
    <font>
      <sz val="11"/>
      <color rgb="FFA2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center" vertical="center" wrapText="1"/>
    </xf>
    <xf numFmtId="0" fontId="2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1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0" fontId="0" fillId="0" borderId="25" xfId="0" applyBorder="1"/>
    <xf numFmtId="0" fontId="3" fillId="0" borderId="8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10" fillId="0" borderId="16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6" xfId="0" applyBorder="1"/>
    <xf numFmtId="164" fontId="3" fillId="0" borderId="17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11" xfId="0" applyBorder="1"/>
    <xf numFmtId="164" fontId="3" fillId="0" borderId="11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vertical="center"/>
    </xf>
    <xf numFmtId="0" fontId="0" fillId="0" borderId="23" xfId="0" applyBorder="1"/>
    <xf numFmtId="0" fontId="4" fillId="0" borderId="2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2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5" fillId="0" borderId="0" xfId="0" applyFont="1"/>
    <xf numFmtId="0" fontId="5" fillId="2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24" fillId="3" borderId="0" xfId="0" applyFont="1" applyFill="1" applyAlignment="1">
      <alignment vertical="center"/>
    </xf>
    <xf numFmtId="0" fontId="27" fillId="0" borderId="21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3" fillId="2" borderId="4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2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5" fillId="2" borderId="31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/>
    </xf>
    <xf numFmtId="0" fontId="29" fillId="0" borderId="0" xfId="0" applyFont="1" applyAlignment="1">
      <alignment vertical="center"/>
    </xf>
    <xf numFmtId="0" fontId="30" fillId="3" borderId="0" xfId="0" applyFont="1" applyFill="1" applyAlignment="1">
      <alignment vertical="center"/>
    </xf>
    <xf numFmtId="0" fontId="31" fillId="0" borderId="3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0" xfId="0" applyFont="1" applyBorder="1" applyAlignment="1">
      <alignment vertical="center"/>
    </xf>
    <xf numFmtId="0" fontId="31" fillId="0" borderId="30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0"/>
  <sheetViews>
    <sheetView tabSelected="1" topLeftCell="A22" zoomScale="90" zoomScaleNormal="90" workbookViewId="0">
      <selection activeCell="I33" sqref="I33"/>
    </sheetView>
  </sheetViews>
  <sheetFormatPr defaultRowHeight="14.4" x14ac:dyDescent="0.3"/>
  <cols>
    <col min="1" max="1" width="10.44140625" customWidth="1"/>
    <col min="2" max="2" width="11.5546875" bestFit="1" customWidth="1"/>
    <col min="3" max="3" width="10.6640625" customWidth="1"/>
    <col min="4" max="4" width="10.33203125" customWidth="1"/>
    <col min="5" max="5" width="13.44140625" customWidth="1"/>
    <col min="7" max="7" width="12.88671875" customWidth="1"/>
    <col min="8" max="8" width="12.5546875" customWidth="1"/>
    <col min="13" max="13" width="16.6640625" bestFit="1" customWidth="1"/>
    <col min="14" max="14" width="13" customWidth="1"/>
    <col min="15" max="15" width="16.44140625" customWidth="1"/>
    <col min="16" max="16" width="13.6640625" customWidth="1"/>
    <col min="17" max="17" width="11" customWidth="1"/>
    <col min="19" max="19" width="12" customWidth="1"/>
    <col min="20" max="21" width="11" customWidth="1"/>
    <col min="22" max="22" width="11.6640625" customWidth="1"/>
    <col min="23" max="23" width="12.44140625" customWidth="1"/>
    <col min="24" max="24" width="12.33203125" customWidth="1"/>
  </cols>
  <sheetData>
    <row r="1" spans="1:26" ht="15.6" x14ac:dyDescent="0.3">
      <c r="A1" s="186" t="s">
        <v>0</v>
      </c>
    </row>
    <row r="2" spans="1:26" ht="15.75" customHeight="1" x14ac:dyDescent="0.3">
      <c r="A2" s="186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57"/>
      <c r="L2" s="57"/>
      <c r="M2" s="57"/>
      <c r="N2" s="57"/>
    </row>
    <row r="3" spans="1:26" ht="15.75" customHeight="1" x14ac:dyDescent="0.3">
      <c r="A3" s="187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9"/>
      <c r="L3" s="139"/>
      <c r="M3" s="139"/>
      <c r="N3" s="139"/>
    </row>
    <row r="4" spans="1:26" ht="15.75" customHeight="1" x14ac:dyDescent="0.3">
      <c r="A4" s="186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57"/>
      <c r="L4" s="57"/>
      <c r="M4" s="57"/>
      <c r="N4" s="57"/>
    </row>
    <row r="5" spans="1:26" ht="15.75" customHeight="1" x14ac:dyDescent="0.3">
      <c r="A5" s="186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57"/>
      <c r="L5" s="57"/>
      <c r="M5" s="57"/>
      <c r="N5" s="57"/>
    </row>
    <row r="6" spans="1:26" ht="15.75" customHeight="1" x14ac:dyDescent="0.3">
      <c r="A6" s="187" t="s">
        <v>5</v>
      </c>
      <c r="B6" s="131"/>
      <c r="C6" s="131"/>
      <c r="D6" s="131"/>
      <c r="E6" s="131"/>
      <c r="F6" s="131"/>
      <c r="G6" s="131"/>
      <c r="H6" s="131"/>
      <c r="I6" s="131"/>
      <c r="J6" s="131"/>
      <c r="K6" s="139"/>
      <c r="L6" s="139"/>
      <c r="M6" s="57"/>
      <c r="N6" s="57"/>
    </row>
    <row r="7" spans="1:26" ht="15.75" customHeight="1" x14ac:dyDescent="0.3">
      <c r="A7" s="187" t="s">
        <v>6</v>
      </c>
      <c r="B7" s="131"/>
      <c r="C7" s="131"/>
      <c r="D7" s="131"/>
      <c r="E7" s="131"/>
      <c r="F7" s="131"/>
      <c r="G7" s="131"/>
      <c r="H7" s="131"/>
      <c r="I7" s="131"/>
      <c r="J7" s="131"/>
      <c r="K7" s="57"/>
      <c r="L7" s="57"/>
      <c r="M7" s="57"/>
      <c r="N7" s="57"/>
    </row>
    <row r="8" spans="1:26" ht="15.75" customHeight="1" x14ac:dyDescent="0.3">
      <c r="A8" s="84"/>
      <c r="B8" s="84"/>
      <c r="C8" s="84"/>
      <c r="D8" s="84"/>
      <c r="E8" s="84"/>
      <c r="F8" s="84"/>
      <c r="G8" s="84"/>
      <c r="H8" s="84"/>
      <c r="I8" s="84"/>
      <c r="J8" s="84"/>
      <c r="K8" s="57"/>
      <c r="L8" s="57"/>
      <c r="M8" s="57"/>
      <c r="N8" s="57"/>
    </row>
    <row r="9" spans="1:26" ht="30" customHeight="1" x14ac:dyDescent="0.3">
      <c r="A9" s="188" t="s">
        <v>7</v>
      </c>
      <c r="B9" s="189"/>
      <c r="C9" s="189"/>
      <c r="D9" s="189"/>
      <c r="E9" s="190"/>
      <c r="F9" s="191" t="s">
        <v>8</v>
      </c>
      <c r="G9" s="132"/>
      <c r="H9" s="132"/>
      <c r="I9" s="132"/>
      <c r="J9" s="188" t="s">
        <v>9</v>
      </c>
      <c r="K9" s="182"/>
      <c r="L9" s="181"/>
      <c r="M9" s="192" t="s">
        <v>10</v>
      </c>
      <c r="N9" s="183"/>
      <c r="O9" s="183"/>
      <c r="P9" s="183"/>
      <c r="Q9" s="183"/>
      <c r="R9" s="184"/>
      <c r="S9" s="192" t="s">
        <v>11</v>
      </c>
      <c r="T9" s="183"/>
      <c r="U9" s="184"/>
      <c r="V9" s="188" t="s">
        <v>12</v>
      </c>
      <c r="W9" s="181"/>
    </row>
    <row r="10" spans="1:26" ht="15.6" x14ac:dyDescent="0.3">
      <c r="B10" s="142"/>
      <c r="C10" s="142"/>
      <c r="D10" s="142"/>
      <c r="E10" s="142"/>
      <c r="F10" s="142"/>
      <c r="G10" s="142"/>
      <c r="H10" s="142"/>
      <c r="I10" s="142"/>
      <c r="J10" s="142"/>
      <c r="K10" s="141" t="s">
        <v>13</v>
      </c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4"/>
    </row>
    <row r="11" spans="1:26" ht="15" customHeight="1" x14ac:dyDescent="0.3">
      <c r="A11" s="173" t="s">
        <v>14</v>
      </c>
      <c r="B11" s="173" t="s">
        <v>15</v>
      </c>
      <c r="C11" s="163" t="s">
        <v>16</v>
      </c>
      <c r="D11" s="173" t="s">
        <v>17</v>
      </c>
      <c r="E11" s="173" t="s">
        <v>18</v>
      </c>
      <c r="F11" s="180" t="s">
        <v>19</v>
      </c>
      <c r="G11" s="158"/>
      <c r="H11" s="158"/>
      <c r="I11" s="159"/>
      <c r="K11" s="145"/>
      <c r="L11" s="145"/>
      <c r="M11" s="145"/>
      <c r="N11" s="145"/>
      <c r="O11" s="193" t="s">
        <v>20</v>
      </c>
      <c r="P11" s="145"/>
      <c r="Q11" s="145"/>
      <c r="R11" s="145"/>
      <c r="S11" s="145"/>
      <c r="T11" s="145"/>
      <c r="U11" s="145"/>
      <c r="V11" s="145"/>
      <c r="W11" s="146"/>
    </row>
    <row r="12" spans="1:26" ht="38.25" customHeight="1" x14ac:dyDescent="0.3">
      <c r="A12" s="173"/>
      <c r="B12" s="173"/>
      <c r="C12" s="164"/>
      <c r="D12" s="173"/>
      <c r="E12" s="173"/>
      <c r="F12" s="153" t="s">
        <v>21</v>
      </c>
      <c r="G12" s="154"/>
      <c r="H12" s="153" t="s">
        <v>22</v>
      </c>
      <c r="I12" s="160"/>
      <c r="J12" s="185" t="s">
        <v>23</v>
      </c>
      <c r="K12" s="169"/>
      <c r="L12" s="170"/>
      <c r="M12" s="169" t="s">
        <v>24</v>
      </c>
      <c r="N12" s="170"/>
      <c r="O12" s="93" t="s">
        <v>25</v>
      </c>
      <c r="P12" s="91"/>
      <c r="Q12" s="171" t="s">
        <v>26</v>
      </c>
      <c r="R12" s="172"/>
      <c r="S12" s="162" t="s">
        <v>27</v>
      </c>
      <c r="T12" s="160"/>
      <c r="U12" s="161"/>
      <c r="V12" s="162" t="s">
        <v>28</v>
      </c>
      <c r="W12" s="161"/>
      <c r="X12" s="6"/>
      <c r="Y12" s="1"/>
    </row>
    <row r="13" spans="1:26" ht="42" x14ac:dyDescent="0.3">
      <c r="A13" s="173"/>
      <c r="B13" s="173"/>
      <c r="C13" s="165"/>
      <c r="D13" s="173"/>
      <c r="E13" s="173"/>
      <c r="F13" s="82" t="s">
        <v>29</v>
      </c>
      <c r="G13" s="82" t="s">
        <v>30</v>
      </c>
      <c r="H13" s="82" t="s">
        <v>31</v>
      </c>
      <c r="I13" s="88" t="s">
        <v>32</v>
      </c>
      <c r="J13" s="18" t="s">
        <v>33</v>
      </c>
      <c r="K13" s="82" t="s">
        <v>34</v>
      </c>
      <c r="L13" s="91" t="s">
        <v>35</v>
      </c>
      <c r="M13" s="83" t="s">
        <v>15</v>
      </c>
      <c r="N13" s="91" t="s">
        <v>36</v>
      </c>
      <c r="O13" s="93" t="s">
        <v>15</v>
      </c>
      <c r="P13" s="91" t="s">
        <v>36</v>
      </c>
      <c r="Q13" s="93" t="s">
        <v>15</v>
      </c>
      <c r="R13" s="91" t="s">
        <v>36</v>
      </c>
      <c r="S13" s="18" t="s">
        <v>37</v>
      </c>
      <c r="T13" s="82" t="s">
        <v>38</v>
      </c>
      <c r="U13" s="88" t="s">
        <v>39</v>
      </c>
      <c r="V13" s="18" t="s">
        <v>40</v>
      </c>
      <c r="W13" s="88" t="s">
        <v>41</v>
      </c>
      <c r="X13" s="7"/>
      <c r="Y13" s="1"/>
      <c r="Z13" s="124"/>
    </row>
    <row r="14" spans="1:26" ht="20.399999999999999" x14ac:dyDescent="0.3">
      <c r="A14" s="43">
        <v>1</v>
      </c>
      <c r="B14" s="43" t="s">
        <v>42</v>
      </c>
      <c r="C14" s="43" t="s">
        <v>43</v>
      </c>
      <c r="D14" s="43" t="s">
        <v>44</v>
      </c>
      <c r="E14" s="43" t="s">
        <v>45</v>
      </c>
      <c r="F14" s="67">
        <v>0.01</v>
      </c>
      <c r="G14" s="67">
        <v>0.20300000000000001</v>
      </c>
      <c r="H14" s="40"/>
      <c r="I14" s="89"/>
      <c r="J14" s="39" t="s">
        <v>45</v>
      </c>
      <c r="K14" s="40" t="s">
        <v>45</v>
      </c>
      <c r="L14" s="90"/>
      <c r="M14" s="39" t="s">
        <v>46</v>
      </c>
      <c r="N14" s="137">
        <f>+G14</f>
        <v>0.20300000000000001</v>
      </c>
      <c r="O14" s="39"/>
      <c r="P14" s="137"/>
      <c r="Q14" s="38"/>
      <c r="R14" s="92"/>
      <c r="S14" s="23"/>
      <c r="T14" s="70"/>
      <c r="U14" s="76"/>
      <c r="V14" s="95"/>
      <c r="W14" s="72"/>
      <c r="X14" s="8"/>
      <c r="Y14" s="1"/>
    </row>
    <row r="15" spans="1:26" ht="20.399999999999999" x14ac:dyDescent="0.3">
      <c r="A15" s="43">
        <v>2</v>
      </c>
      <c r="B15" s="43" t="s">
        <v>47</v>
      </c>
      <c r="C15" s="44" t="s">
        <v>48</v>
      </c>
      <c r="D15" s="44" t="s">
        <v>49</v>
      </c>
      <c r="E15" s="44" t="s">
        <v>45</v>
      </c>
      <c r="F15" s="68">
        <v>1.2E-2</v>
      </c>
      <c r="G15" s="68">
        <v>0.13</v>
      </c>
      <c r="H15" s="36"/>
      <c r="I15" s="46"/>
      <c r="J15" s="42" t="s">
        <v>50</v>
      </c>
      <c r="K15" s="36" t="s">
        <v>45</v>
      </c>
      <c r="L15" s="24"/>
      <c r="M15" s="55"/>
      <c r="N15" s="92"/>
      <c r="O15" s="39"/>
      <c r="P15" s="98"/>
      <c r="Q15" s="23"/>
      <c r="R15" s="92"/>
      <c r="S15" s="45" t="s">
        <v>51</v>
      </c>
      <c r="T15" s="125">
        <v>0.13</v>
      </c>
      <c r="U15" s="75"/>
      <c r="V15" s="45"/>
      <c r="W15" s="73"/>
      <c r="X15" s="8"/>
      <c r="Y15" s="1"/>
    </row>
    <row r="16" spans="1:26" ht="20.399999999999999" x14ac:dyDescent="0.3">
      <c r="A16" s="43">
        <v>3</v>
      </c>
      <c r="B16" s="43" t="s">
        <v>52</v>
      </c>
      <c r="C16" s="43" t="s">
        <v>53</v>
      </c>
      <c r="D16" s="43" t="s">
        <v>44</v>
      </c>
      <c r="E16" s="43" t="s">
        <v>50</v>
      </c>
      <c r="F16" s="67">
        <v>0.122</v>
      </c>
      <c r="G16" s="67">
        <v>0.34100000000000003</v>
      </c>
      <c r="H16" s="40"/>
      <c r="I16" s="89"/>
      <c r="J16" s="39" t="s">
        <v>45</v>
      </c>
      <c r="K16" s="40" t="s">
        <v>50</v>
      </c>
      <c r="L16" s="90"/>
      <c r="M16" s="56"/>
      <c r="N16" s="90"/>
      <c r="O16" s="39" t="s">
        <v>46</v>
      </c>
      <c r="P16" s="90">
        <v>0.34100000000000003</v>
      </c>
      <c r="Q16" s="39"/>
      <c r="R16" s="90"/>
      <c r="S16" s="39"/>
      <c r="T16" s="126"/>
      <c r="U16" s="76"/>
      <c r="V16" s="23"/>
      <c r="W16" s="74"/>
      <c r="X16" s="8"/>
      <c r="Y16" s="1"/>
    </row>
    <row r="17" spans="1:25" ht="20.399999999999999" x14ac:dyDescent="0.3">
      <c r="A17" s="43">
        <v>4</v>
      </c>
      <c r="B17" s="43" t="s">
        <v>54</v>
      </c>
      <c r="C17" s="44" t="s">
        <v>48</v>
      </c>
      <c r="D17" s="44" t="s">
        <v>49</v>
      </c>
      <c r="E17" s="44" t="s">
        <v>50</v>
      </c>
      <c r="F17" s="68">
        <v>0.223</v>
      </c>
      <c r="G17" s="68">
        <v>0.53300000000000003</v>
      </c>
      <c r="H17" s="36"/>
      <c r="I17" s="46"/>
      <c r="J17" s="42" t="s">
        <v>50</v>
      </c>
      <c r="K17" s="36" t="s">
        <v>50</v>
      </c>
      <c r="L17" s="24"/>
      <c r="M17" s="87"/>
      <c r="N17" s="24"/>
      <c r="O17" s="42"/>
      <c r="P17" s="24"/>
      <c r="Q17" s="42"/>
      <c r="R17" s="24"/>
      <c r="S17" s="45"/>
      <c r="T17" s="125"/>
      <c r="U17" s="75"/>
      <c r="V17" s="45"/>
      <c r="W17" s="75"/>
      <c r="X17" s="9"/>
      <c r="Y17" s="1"/>
    </row>
    <row r="18" spans="1:25" ht="20.399999999999999" x14ac:dyDescent="0.3">
      <c r="A18" s="43">
        <v>5</v>
      </c>
      <c r="B18" s="43" t="s">
        <v>55</v>
      </c>
      <c r="C18" s="43" t="s">
        <v>56</v>
      </c>
      <c r="D18" s="43" t="s">
        <v>44</v>
      </c>
      <c r="E18" s="43" t="s">
        <v>45</v>
      </c>
      <c r="F18" s="67">
        <v>0.33300000000000002</v>
      </c>
      <c r="G18" s="67">
        <v>0.01</v>
      </c>
      <c r="H18" s="40"/>
      <c r="I18" s="90"/>
      <c r="J18" s="39" t="s">
        <v>45</v>
      </c>
      <c r="K18" s="40" t="s">
        <v>50</v>
      </c>
      <c r="L18" s="90"/>
      <c r="M18" s="56"/>
      <c r="N18" s="90"/>
      <c r="O18" s="39" t="s">
        <v>46</v>
      </c>
      <c r="P18" s="98">
        <f>+G18</f>
        <v>0.01</v>
      </c>
      <c r="Q18" s="39"/>
      <c r="R18" s="90"/>
      <c r="S18" s="39"/>
      <c r="T18" s="126"/>
      <c r="U18" s="76"/>
      <c r="V18" s="23"/>
      <c r="W18" s="76"/>
      <c r="X18" s="1"/>
      <c r="Y18" s="1"/>
    </row>
    <row r="19" spans="1:25" x14ac:dyDescent="0.3">
      <c r="A19" s="21"/>
      <c r="B19" s="10"/>
      <c r="C19" s="10"/>
      <c r="D19" s="41"/>
      <c r="E19" s="138" t="s">
        <v>57</v>
      </c>
      <c r="F19" s="69">
        <f>SUM(F14:F18)</f>
        <v>0.7</v>
      </c>
      <c r="G19" s="69">
        <f>SUM(G14:G18)</f>
        <v>1.2170000000000001</v>
      </c>
      <c r="H19" s="19"/>
      <c r="I19" s="25"/>
      <c r="J19" s="22"/>
      <c r="K19" s="22"/>
      <c r="L19" s="22"/>
      <c r="M19" s="22"/>
      <c r="N19" s="71">
        <f>SUM(N14:N18)</f>
        <v>0.20300000000000001</v>
      </c>
      <c r="O19" s="94"/>
      <c r="P19" s="25">
        <f>SUM(P16:P18)</f>
        <v>0.35100000000000003</v>
      </c>
      <c r="Q19" s="94"/>
      <c r="R19" s="25"/>
      <c r="S19" s="26"/>
      <c r="T19" s="69">
        <f>SUM(T15:T18)</f>
        <v>0.13</v>
      </c>
      <c r="U19" s="85">
        <f>SUM(U14:U18)</f>
        <v>0</v>
      </c>
      <c r="V19" s="96"/>
      <c r="W19" s="71">
        <f>SUM(W14:W18)</f>
        <v>0</v>
      </c>
    </row>
    <row r="20" spans="1:25" x14ac:dyDescent="0.3">
      <c r="A20" s="2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5" ht="15.6" x14ac:dyDescent="0.3">
      <c r="A21" s="187" t="s">
        <v>58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5" ht="15.6" x14ac:dyDescent="0.3">
      <c r="A22" s="187" t="s">
        <v>59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5" ht="15.6" x14ac:dyDescent="0.3">
      <c r="B23" s="142"/>
      <c r="C23" s="142"/>
      <c r="D23" s="142"/>
      <c r="E23" s="142"/>
      <c r="F23" s="143"/>
      <c r="G23" s="143"/>
      <c r="H23" s="143"/>
      <c r="I23" s="143"/>
      <c r="J23" s="141" t="s">
        <v>60</v>
      </c>
      <c r="K23" s="142"/>
      <c r="L23" s="142"/>
      <c r="M23" s="142"/>
      <c r="N23" s="142"/>
      <c r="O23" s="142"/>
      <c r="P23" s="142"/>
      <c r="Q23" s="142"/>
      <c r="R23" s="144"/>
    </row>
    <row r="24" spans="1:25" ht="15" customHeight="1" x14ac:dyDescent="0.3">
      <c r="A24" s="163" t="s">
        <v>61</v>
      </c>
      <c r="B24" s="163" t="s">
        <v>15</v>
      </c>
      <c r="C24" s="163" t="s">
        <v>62</v>
      </c>
      <c r="D24" s="163" t="s">
        <v>63</v>
      </c>
      <c r="E24" s="166" t="s">
        <v>64</v>
      </c>
      <c r="F24" s="174" t="s">
        <v>65</v>
      </c>
      <c r="G24" s="175"/>
      <c r="H24" s="175"/>
      <c r="I24" s="176"/>
      <c r="K24" s="145"/>
      <c r="L24" s="145"/>
      <c r="M24" s="145"/>
      <c r="N24" s="193" t="s">
        <v>66</v>
      </c>
      <c r="O24" s="145"/>
      <c r="P24" s="145"/>
      <c r="Q24" s="145"/>
      <c r="R24" s="146"/>
    </row>
    <row r="25" spans="1:25" ht="25.5" customHeight="1" x14ac:dyDescent="0.3">
      <c r="A25" s="164"/>
      <c r="B25" s="164"/>
      <c r="C25" s="164"/>
      <c r="D25" s="164"/>
      <c r="E25" s="167"/>
      <c r="F25" s="177" t="s">
        <v>67</v>
      </c>
      <c r="G25" s="178"/>
      <c r="H25" s="178"/>
      <c r="I25" s="179"/>
      <c r="J25" s="160" t="s">
        <v>23</v>
      </c>
      <c r="K25" s="160"/>
      <c r="L25" s="161"/>
      <c r="M25" s="147" t="s">
        <v>68</v>
      </c>
      <c r="N25" s="147" t="s">
        <v>68</v>
      </c>
      <c r="O25" s="162" t="s">
        <v>69</v>
      </c>
      <c r="P25" s="161"/>
      <c r="Q25" s="162" t="s">
        <v>28</v>
      </c>
      <c r="R25" s="161"/>
    </row>
    <row r="26" spans="1:25" ht="52.5" customHeight="1" x14ac:dyDescent="0.3">
      <c r="A26" s="165"/>
      <c r="B26" s="165"/>
      <c r="C26" s="165"/>
      <c r="D26" s="165"/>
      <c r="E26" s="168"/>
      <c r="F26" s="127" t="s">
        <v>29</v>
      </c>
      <c r="G26" s="127" t="s">
        <v>70</v>
      </c>
      <c r="H26" s="135" t="s">
        <v>71</v>
      </c>
      <c r="I26" s="136" t="s">
        <v>72</v>
      </c>
      <c r="J26" s="129" t="s">
        <v>33</v>
      </c>
      <c r="K26" s="128" t="s">
        <v>34</v>
      </c>
      <c r="L26" s="91" t="s">
        <v>35</v>
      </c>
      <c r="M26" s="83" t="s">
        <v>73</v>
      </c>
      <c r="N26" s="91" t="s">
        <v>36</v>
      </c>
      <c r="O26" s="18" t="s">
        <v>74</v>
      </c>
      <c r="P26" s="88" t="s">
        <v>36</v>
      </c>
      <c r="Q26" s="18" t="s">
        <v>40</v>
      </c>
      <c r="R26" s="88" t="s">
        <v>41</v>
      </c>
    </row>
    <row r="27" spans="1:25" ht="20.399999999999999" x14ac:dyDescent="0.3">
      <c r="A27" s="3" t="s">
        <v>75</v>
      </c>
      <c r="B27" s="43" t="s">
        <v>55</v>
      </c>
      <c r="C27" s="4" t="s">
        <v>76</v>
      </c>
      <c r="D27" s="5" t="s">
        <v>44</v>
      </c>
      <c r="E27" s="134" t="s">
        <v>45</v>
      </c>
      <c r="F27" s="77"/>
      <c r="G27" s="77">
        <v>3.1E-2</v>
      </c>
      <c r="H27" s="77">
        <v>3.1E-2</v>
      </c>
      <c r="I27" s="74"/>
      <c r="J27" s="81" t="s">
        <v>50</v>
      </c>
      <c r="K27" s="77" t="s">
        <v>45</v>
      </c>
      <c r="L27" s="100"/>
      <c r="M27" s="70" t="s">
        <v>77</v>
      </c>
      <c r="N27" s="100">
        <f>+H27*2</f>
        <v>6.2E-2</v>
      </c>
      <c r="O27" s="102"/>
      <c r="P27" s="101"/>
      <c r="Q27" s="23"/>
      <c r="R27" s="73"/>
    </row>
    <row r="28" spans="1:25" ht="20.399999999999999" x14ac:dyDescent="0.3">
      <c r="A28" s="3" t="s">
        <v>78</v>
      </c>
      <c r="B28" s="43" t="s">
        <v>79</v>
      </c>
      <c r="C28" s="4" t="s">
        <v>76</v>
      </c>
      <c r="D28" s="5" t="s">
        <v>44</v>
      </c>
      <c r="E28" s="134" t="s">
        <v>45</v>
      </c>
      <c r="F28" s="77">
        <v>0.01</v>
      </c>
      <c r="G28" s="77">
        <v>2.1999999999999999E-2</v>
      </c>
      <c r="H28" s="77"/>
      <c r="I28" s="74"/>
      <c r="J28" s="81" t="s">
        <v>50</v>
      </c>
      <c r="K28" s="77" t="s">
        <v>50</v>
      </c>
      <c r="L28" s="100"/>
      <c r="M28" s="97"/>
      <c r="N28" s="101"/>
      <c r="O28" s="23"/>
      <c r="P28" s="100"/>
      <c r="Q28" s="23"/>
      <c r="R28" s="74"/>
    </row>
    <row r="29" spans="1:25" ht="20.399999999999999" x14ac:dyDescent="0.3">
      <c r="A29" s="3" t="s">
        <v>80</v>
      </c>
      <c r="B29" s="43" t="s">
        <v>81</v>
      </c>
      <c r="C29" s="4" t="s">
        <v>82</v>
      </c>
      <c r="D29" s="5" t="s">
        <v>44</v>
      </c>
      <c r="E29" s="134" t="s">
        <v>45</v>
      </c>
      <c r="F29" s="77">
        <v>0.12</v>
      </c>
      <c r="G29" s="77">
        <v>4.2000000000000003E-2</v>
      </c>
      <c r="H29" s="77">
        <v>0.02</v>
      </c>
      <c r="I29" s="74">
        <v>2.1999999999999999E-2</v>
      </c>
      <c r="J29" s="133" t="s">
        <v>50</v>
      </c>
      <c r="K29" s="80" t="s">
        <v>50</v>
      </c>
      <c r="L29" s="98"/>
      <c r="M29" s="97"/>
      <c r="N29" s="101"/>
      <c r="O29" s="103"/>
      <c r="P29" s="100"/>
      <c r="Q29" s="45"/>
      <c r="R29" s="75"/>
    </row>
    <row r="30" spans="1:25" ht="20.399999999999999" x14ac:dyDescent="0.3">
      <c r="A30" s="12" t="s">
        <v>83</v>
      </c>
      <c r="B30" s="43" t="s">
        <v>84</v>
      </c>
      <c r="C30" s="12" t="s">
        <v>85</v>
      </c>
      <c r="D30" s="20" t="s">
        <v>44</v>
      </c>
      <c r="E30" s="134" t="s">
        <v>45</v>
      </c>
      <c r="F30" s="77"/>
      <c r="G30" s="77">
        <v>0.11</v>
      </c>
      <c r="H30" s="77">
        <v>0.11</v>
      </c>
      <c r="I30" s="74"/>
      <c r="J30" s="133" t="s">
        <v>50</v>
      </c>
      <c r="K30" s="80" t="s">
        <v>45</v>
      </c>
      <c r="L30" s="98"/>
      <c r="M30" s="70" t="s">
        <v>86</v>
      </c>
      <c r="N30" s="100">
        <f>+H30</f>
        <v>0.11</v>
      </c>
      <c r="O30" s="103"/>
      <c r="P30" s="100"/>
      <c r="Q30" s="23"/>
      <c r="R30" s="76"/>
    </row>
    <row r="31" spans="1:25" x14ac:dyDescent="0.3">
      <c r="A31" s="51"/>
      <c r="B31" s="51"/>
      <c r="C31" s="51"/>
      <c r="D31" s="47"/>
      <c r="E31" s="79" t="s">
        <v>57</v>
      </c>
      <c r="F31" s="78">
        <f>SUM(F27:F30)</f>
        <v>0.13</v>
      </c>
      <c r="G31" s="78">
        <f>SUM(G27:G30)</f>
        <v>0.20500000000000002</v>
      </c>
      <c r="L31" s="86"/>
      <c r="M31" s="105"/>
      <c r="N31" s="99">
        <f>SUM(N27:N30)</f>
        <v>0.17199999999999999</v>
      </c>
      <c r="O31" s="104"/>
      <c r="P31" s="71">
        <f>SUM(P27:P30)</f>
        <v>0</v>
      </c>
      <c r="Q31" s="96"/>
      <c r="R31" s="71">
        <f>SUM(R27:R30)</f>
        <v>0</v>
      </c>
    </row>
    <row r="32" spans="1:25" x14ac:dyDescent="0.3">
      <c r="A32" s="140" t="s">
        <v>87</v>
      </c>
      <c r="B32" s="52"/>
      <c r="C32" s="52"/>
      <c r="D32" s="30"/>
      <c r="E32" s="53"/>
      <c r="F32" s="30"/>
      <c r="G32" s="30"/>
      <c r="H32" s="30"/>
      <c r="I32" s="54"/>
      <c r="J32" s="54"/>
      <c r="K32" s="54"/>
      <c r="L32" s="54"/>
      <c r="M32" s="13"/>
      <c r="N32" s="11"/>
      <c r="O32" s="11"/>
      <c r="P32" s="11"/>
      <c r="Q32" s="11"/>
      <c r="R32" s="11"/>
      <c r="S32" s="1"/>
    </row>
    <row r="33" spans="1:19" ht="15.6" x14ac:dyDescent="0.3">
      <c r="A33" s="187" t="s">
        <v>88</v>
      </c>
      <c r="B33" s="1"/>
      <c r="C33" s="1"/>
      <c r="D33" s="1"/>
      <c r="E33" s="1"/>
      <c r="F33" s="1"/>
      <c r="G33" s="1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3">
      <c r="A34" s="2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3">
      <c r="A35" s="186" t="s">
        <v>89</v>
      </c>
      <c r="B35" s="115"/>
      <c r="C35" s="116"/>
      <c r="D35" s="117"/>
      <c r="E35" s="118"/>
      <c r="F35" s="119"/>
      <c r="G35" s="119"/>
      <c r="H35" s="11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55.5" customHeight="1" x14ac:dyDescent="0.3">
      <c r="A36" s="194" t="s">
        <v>90</v>
      </c>
      <c r="B36" s="149"/>
      <c r="C36" s="149"/>
      <c r="D36" s="149"/>
      <c r="E36" s="149"/>
      <c r="F36" s="14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6" x14ac:dyDescent="0.3">
      <c r="A37" s="130"/>
      <c r="B37" s="130"/>
      <c r="C37" s="130"/>
      <c r="D37" s="130"/>
      <c r="E37" s="130"/>
      <c r="F37" s="130"/>
      <c r="G37" s="130"/>
      <c r="H37" s="186" t="s">
        <v>91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3">
      <c r="A38" s="152" t="s">
        <v>92</v>
      </c>
      <c r="B38" s="152"/>
      <c r="C38" s="152"/>
      <c r="D38" s="152"/>
      <c r="E38" s="1"/>
      <c r="F38" s="1"/>
      <c r="G38" s="1"/>
      <c r="I38" s="148"/>
      <c r="J38" s="148"/>
      <c r="K38" s="148"/>
      <c r="L38" s="148" t="s">
        <v>93</v>
      </c>
      <c r="M38" s="148"/>
      <c r="N38" s="148"/>
      <c r="O38" s="148"/>
    </row>
    <row r="39" spans="1:19" ht="40.5" customHeight="1" x14ac:dyDescent="0.3">
      <c r="A39" s="155" t="s">
        <v>94</v>
      </c>
      <c r="B39" s="156"/>
      <c r="C39" s="157" t="s">
        <v>95</v>
      </c>
      <c r="D39" s="155"/>
      <c r="E39" s="1"/>
      <c r="F39" s="1"/>
      <c r="G39" s="1"/>
      <c r="H39" s="82"/>
      <c r="I39" s="153" t="s">
        <v>15</v>
      </c>
      <c r="J39" s="154"/>
      <c r="K39" s="123" t="s">
        <v>38</v>
      </c>
      <c r="L39" s="120" t="s">
        <v>39</v>
      </c>
      <c r="M39" s="120" t="s">
        <v>96</v>
      </c>
      <c r="N39" s="120" t="s">
        <v>97</v>
      </c>
      <c r="O39" s="120" t="s">
        <v>98</v>
      </c>
    </row>
    <row r="40" spans="1:19" ht="35.25" customHeight="1" x14ac:dyDescent="0.3">
      <c r="A40" s="82" t="s">
        <v>16</v>
      </c>
      <c r="B40" s="107" t="s">
        <v>99</v>
      </c>
      <c r="C40" s="18" t="s">
        <v>100</v>
      </c>
      <c r="D40" s="82" t="s">
        <v>99</v>
      </c>
      <c r="E40" s="1"/>
      <c r="F40" s="1"/>
      <c r="G40" s="1"/>
      <c r="H40" s="108" t="s">
        <v>101</v>
      </c>
      <c r="I40" s="150" t="s">
        <v>102</v>
      </c>
      <c r="J40" s="151"/>
      <c r="K40" s="81">
        <f>+T19</f>
        <v>0.13</v>
      </c>
      <c r="L40" s="80"/>
      <c r="M40" s="37"/>
      <c r="N40" s="80">
        <f>+N19+N31</f>
        <v>0.375</v>
      </c>
      <c r="O40" s="37"/>
    </row>
    <row r="41" spans="1:19" ht="20.399999999999999" x14ac:dyDescent="0.3">
      <c r="A41" s="108" t="s">
        <v>103</v>
      </c>
      <c r="B41" s="112">
        <f>+G14+G18</f>
        <v>0.21300000000000002</v>
      </c>
      <c r="C41" s="110" t="s">
        <v>104</v>
      </c>
      <c r="D41" s="111">
        <f>+F14+F15+F18</f>
        <v>0.35500000000000004</v>
      </c>
      <c r="E41" s="1"/>
      <c r="F41" s="1"/>
      <c r="G41" s="1"/>
      <c r="H41" s="108" t="s">
        <v>105</v>
      </c>
      <c r="I41" s="150" t="s">
        <v>46</v>
      </c>
      <c r="J41" s="151"/>
      <c r="K41" s="121"/>
      <c r="L41" s="2"/>
      <c r="M41" s="80">
        <f>P19</f>
        <v>0.35100000000000003</v>
      </c>
      <c r="N41" s="37"/>
      <c r="O41" s="37"/>
    </row>
    <row r="42" spans="1:19" ht="30.6" x14ac:dyDescent="0.3">
      <c r="A42" s="108" t="s">
        <v>106</v>
      </c>
      <c r="B42" s="112">
        <f>+G16</f>
        <v>0.34100000000000003</v>
      </c>
      <c r="C42" s="110" t="s">
        <v>107</v>
      </c>
      <c r="D42" s="111">
        <f>+F16+F17</f>
        <v>0.34499999999999997</v>
      </c>
      <c r="E42" s="1"/>
      <c r="F42" s="1"/>
      <c r="G42" s="1"/>
      <c r="H42" s="108" t="s">
        <v>108</v>
      </c>
      <c r="I42" s="150" t="s">
        <v>109</v>
      </c>
      <c r="J42" s="151"/>
      <c r="K42" s="121"/>
      <c r="L42" s="80">
        <f>+W18</f>
        <v>0</v>
      </c>
      <c r="M42" s="37"/>
      <c r="N42" s="2"/>
      <c r="O42" s="37"/>
    </row>
    <row r="43" spans="1:19" ht="20.399999999999999" x14ac:dyDescent="0.3">
      <c r="A43" s="108" t="s">
        <v>110</v>
      </c>
      <c r="B43" s="112">
        <f>+G15</f>
        <v>0.13</v>
      </c>
      <c r="C43" s="110"/>
      <c r="D43" s="111"/>
      <c r="E43" s="1"/>
      <c r="F43" s="1"/>
      <c r="G43" s="1"/>
      <c r="H43" s="108" t="s">
        <v>35</v>
      </c>
      <c r="I43" s="150"/>
      <c r="J43" s="151"/>
      <c r="K43" s="122"/>
      <c r="L43" s="49"/>
      <c r="M43" s="49"/>
      <c r="N43" s="49"/>
      <c r="O43" s="48"/>
    </row>
    <row r="44" spans="1:19" ht="31.2" thickBot="1" x14ac:dyDescent="0.35">
      <c r="A44" s="109" t="s">
        <v>111</v>
      </c>
      <c r="B44" s="113">
        <f>+G17</f>
        <v>0.53300000000000003</v>
      </c>
      <c r="C44" s="110" t="s">
        <v>112</v>
      </c>
      <c r="D44" s="80">
        <f>+G31</f>
        <v>0.20500000000000002</v>
      </c>
      <c r="E44" s="1"/>
      <c r="F44" s="1"/>
      <c r="G44" s="1"/>
      <c r="J44" s="50" t="s">
        <v>113</v>
      </c>
      <c r="K44" s="32">
        <f>SUM(K40:K43)</f>
        <v>0.13</v>
      </c>
      <c r="L44" s="32">
        <f>SUM(L40:L43)</f>
        <v>0</v>
      </c>
      <c r="M44" s="32">
        <f>SUM(M40:M43)</f>
        <v>0.35100000000000003</v>
      </c>
      <c r="N44" s="32">
        <f>SUM(N40:N43)</f>
        <v>0.375</v>
      </c>
      <c r="O44" s="32">
        <f>SUM(O40:O43)</f>
        <v>0</v>
      </c>
    </row>
    <row r="45" spans="1:19" ht="20.399999999999999" x14ac:dyDescent="0.3">
      <c r="A45" s="106" t="s">
        <v>113</v>
      </c>
      <c r="B45" s="114">
        <f>SUM(B41:B44)</f>
        <v>1.2170000000000001</v>
      </c>
      <c r="C45" s="110" t="s">
        <v>114</v>
      </c>
      <c r="D45" s="80">
        <f>+F31</f>
        <v>0.13</v>
      </c>
      <c r="E45" s="1"/>
      <c r="F45" s="1"/>
      <c r="G45" s="1"/>
      <c r="H45" s="31"/>
      <c r="I45" s="1"/>
      <c r="J45" s="1"/>
      <c r="K45" s="1"/>
      <c r="L45" s="1"/>
    </row>
    <row r="46" spans="1:19" x14ac:dyDescent="0.3">
      <c r="A46" s="14"/>
      <c r="B46" s="15"/>
      <c r="C46" s="17"/>
      <c r="D46" s="16"/>
      <c r="E46" s="1"/>
      <c r="F46" s="1"/>
      <c r="G46" s="1"/>
      <c r="H46" s="1"/>
      <c r="I46" s="1"/>
      <c r="J46" s="1"/>
      <c r="K46" s="1"/>
      <c r="L46" s="1"/>
    </row>
    <row r="47" spans="1:19" x14ac:dyDescent="0.3">
      <c r="A47" s="57"/>
      <c r="B47" s="27"/>
      <c r="C47" s="28"/>
      <c r="D47" s="58"/>
      <c r="E47" s="1"/>
      <c r="F47" s="1"/>
      <c r="G47" s="1"/>
      <c r="H47" s="1"/>
      <c r="I47" s="11"/>
      <c r="J47" s="33"/>
      <c r="K47" s="34"/>
      <c r="L47" s="34"/>
      <c r="M47" s="34"/>
      <c r="N47" s="34"/>
      <c r="O47" s="1"/>
      <c r="P47" s="1"/>
      <c r="Q47" s="1"/>
      <c r="R47" s="1"/>
      <c r="S47" s="1"/>
    </row>
    <row r="48" spans="1:19" x14ac:dyDescent="0.3">
      <c r="E48" s="59"/>
      <c r="F48" s="1"/>
      <c r="G48" s="1"/>
      <c r="H48" s="31"/>
      <c r="M48" s="1"/>
      <c r="N48" s="1"/>
      <c r="O48" s="1"/>
      <c r="P48" s="1"/>
      <c r="Q48" s="1"/>
      <c r="R48" s="1"/>
      <c r="S48" s="1"/>
    </row>
    <row r="49" spans="1:19" x14ac:dyDescent="0.3">
      <c r="H49" s="31"/>
      <c r="M49" s="1"/>
      <c r="N49" s="1"/>
      <c r="O49" s="1"/>
      <c r="P49" s="1"/>
      <c r="Q49" s="1"/>
      <c r="R49" s="1"/>
      <c r="S49" s="1"/>
    </row>
    <row r="50" spans="1:19" x14ac:dyDescent="0.3">
      <c r="A50" s="57"/>
      <c r="B50" s="27"/>
      <c r="C50" s="28"/>
      <c r="D50" s="58"/>
      <c r="H50" s="31"/>
      <c r="M50" s="1"/>
      <c r="N50" s="1"/>
      <c r="O50" s="1"/>
      <c r="P50" s="1"/>
      <c r="Q50" s="1"/>
      <c r="R50" s="1"/>
      <c r="S50" s="1"/>
    </row>
    <row r="51" spans="1:19" x14ac:dyDescent="0.3">
      <c r="A51" s="60"/>
      <c r="B51" s="27"/>
      <c r="C51" s="28"/>
      <c r="D51" s="58"/>
      <c r="E51" s="59"/>
      <c r="F51" s="1"/>
      <c r="G51" s="1"/>
      <c r="H51" s="31"/>
      <c r="M51" s="1"/>
      <c r="N51" s="1"/>
      <c r="O51" s="1"/>
      <c r="P51" s="1"/>
      <c r="Q51" s="1"/>
      <c r="R51" s="1"/>
      <c r="S51" s="1"/>
    </row>
    <row r="52" spans="1:19" x14ac:dyDescent="0.3">
      <c r="A52" s="65"/>
      <c r="B52" s="65"/>
      <c r="C52" s="65"/>
      <c r="D52" s="65"/>
      <c r="E52" s="59"/>
      <c r="F52" s="1"/>
      <c r="G52" s="1"/>
      <c r="M52" s="1"/>
      <c r="N52" s="1"/>
      <c r="O52" s="1"/>
      <c r="P52" s="1"/>
    </row>
    <row r="53" spans="1:19" ht="27.75" customHeight="1" x14ac:dyDescent="0.3">
      <c r="A53" s="61"/>
      <c r="B53" s="66"/>
      <c r="C53" s="66"/>
      <c r="D53" s="66"/>
      <c r="E53" s="65"/>
      <c r="F53" s="1"/>
      <c r="G53" s="1"/>
      <c r="L53" s="1"/>
      <c r="M53" s="1"/>
      <c r="N53" s="1"/>
      <c r="O53" s="1"/>
      <c r="P53" s="1"/>
    </row>
    <row r="54" spans="1:19" x14ac:dyDescent="0.3">
      <c r="A54" s="61"/>
      <c r="B54" s="64"/>
      <c r="C54" s="64"/>
      <c r="D54" s="64"/>
      <c r="E54" s="66"/>
      <c r="F54" s="1"/>
      <c r="G54" s="1"/>
      <c r="I54" s="1"/>
      <c r="J54" s="1"/>
      <c r="K54" s="1"/>
      <c r="L54" s="35"/>
      <c r="M54" s="1"/>
      <c r="N54" s="1"/>
      <c r="O54" s="1"/>
      <c r="P54" s="1"/>
    </row>
    <row r="55" spans="1:19" x14ac:dyDescent="0.3">
      <c r="A55" s="61"/>
      <c r="B55" s="63"/>
      <c r="C55" s="63"/>
      <c r="D55" s="64"/>
      <c r="E55" s="64"/>
      <c r="H55" s="1"/>
      <c r="I55" s="1"/>
      <c r="J55" s="1"/>
      <c r="K55" s="1"/>
    </row>
    <row r="56" spans="1:19" x14ac:dyDescent="0.3">
      <c r="A56" s="61"/>
      <c r="B56" s="63"/>
      <c r="C56" s="63"/>
      <c r="D56" s="64"/>
      <c r="E56" s="64"/>
      <c r="H56" s="1"/>
    </row>
    <row r="57" spans="1:19" x14ac:dyDescent="0.3">
      <c r="A57" s="61"/>
      <c r="B57" s="63"/>
      <c r="C57" s="63"/>
      <c r="D57" s="64"/>
      <c r="E57" s="64"/>
    </row>
    <row r="58" spans="1:19" x14ac:dyDescent="0.3">
      <c r="A58" s="61"/>
      <c r="B58" s="63"/>
      <c r="C58" s="63"/>
      <c r="D58" s="64"/>
      <c r="E58" s="64"/>
    </row>
    <row r="59" spans="1:19" x14ac:dyDescent="0.3">
      <c r="A59" s="62"/>
      <c r="B59" s="63"/>
      <c r="C59" s="63"/>
      <c r="D59" s="63"/>
      <c r="E59" s="64"/>
    </row>
    <row r="60" spans="1:19" x14ac:dyDescent="0.3">
      <c r="E60" s="63"/>
    </row>
  </sheetData>
  <mergeCells count="36">
    <mergeCell ref="F24:I24"/>
    <mergeCell ref="F25:I25"/>
    <mergeCell ref="F11:I11"/>
    <mergeCell ref="V9:W9"/>
    <mergeCell ref="H12:I12"/>
    <mergeCell ref="S12:U12"/>
    <mergeCell ref="V12:W12"/>
    <mergeCell ref="A9:E9"/>
    <mergeCell ref="J9:L9"/>
    <mergeCell ref="M9:R9"/>
    <mergeCell ref="S9:U9"/>
    <mergeCell ref="F12:G12"/>
    <mergeCell ref="J12:L12"/>
    <mergeCell ref="M12:N12"/>
    <mergeCell ref="Q12:R12"/>
    <mergeCell ref="A11:A13"/>
    <mergeCell ref="B11:B13"/>
    <mergeCell ref="C11:C13"/>
    <mergeCell ref="D11:D13"/>
    <mergeCell ref="E11:E13"/>
    <mergeCell ref="J25:L25"/>
    <mergeCell ref="Q25:R25"/>
    <mergeCell ref="A24:A26"/>
    <mergeCell ref="B24:B26"/>
    <mergeCell ref="C24:C26"/>
    <mergeCell ref="D24:D26"/>
    <mergeCell ref="E24:E26"/>
    <mergeCell ref="O25:P25"/>
    <mergeCell ref="I42:J42"/>
    <mergeCell ref="I43:J43"/>
    <mergeCell ref="I39:J39"/>
    <mergeCell ref="A38:D38"/>
    <mergeCell ref="A39:B39"/>
    <mergeCell ref="C39:D39"/>
    <mergeCell ref="I41:J41"/>
    <mergeCell ref="I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1DB64F-7123-4348-9D0D-C64D074EB7AA}"/>
</file>

<file path=customXml/itemProps2.xml><?xml version="1.0" encoding="utf-8"?>
<ds:datastoreItem xmlns:ds="http://schemas.openxmlformats.org/officeDocument/2006/customXml" ds:itemID="{F9B7471C-918B-414F-BC29-B2CDE68A09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57F8E0-F1E7-4C01-9A99-B53A95B17F5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Impact Table</vt:lpstr>
    </vt:vector>
  </TitlesOfParts>
  <Manager/>
  <Company>NDDOT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Sperry, Kristen S.</dc:creator>
  <cp:keywords/>
  <dc:description/>
  <cp:lastModifiedBy>Ravinder Singh</cp:lastModifiedBy>
  <cp:revision/>
  <dcterms:created xsi:type="dcterms:W3CDTF">2014-07-08T18:04:10Z</dcterms:created>
  <dcterms:modified xsi:type="dcterms:W3CDTF">2026-03-17T22:07:57Z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</Properties>
</file>